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onthly check" sheetId="2" state="visible" r:id="rId2"/>
    <sheet xmlns:r="http://schemas.openxmlformats.org/officeDocument/2006/relationships" name="Defects log" sheetId="3" state="visible" r:id="rId3"/>
    <sheet xmlns:r="http://schemas.openxmlformats.org/officeDocument/2006/relationships" name="Items" sheetId="4" state="visible" r:id="rId4"/>
  </sheets>
  <definedNames>
    <definedName name="L_ITEMNO">'Items'!$A$5:$A$32</definedName>
    <definedName name="_xlnm.Print_Titles" localSheetId="1">'Monthly check'!$4:$4</definedName>
    <definedName name="_xlnm.Print_Titles" localSheetId="2">'Defects log'!$4:$4</definedName>
    <definedName name="_xlnm.Print_Titles" localSheetId="3">'Items'!$4:$4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color rgb="005B6675"/>
      <sz val="9"/>
    </font>
    <font>
      <name val="Arial"/>
      <b val="1"/>
      <color rgb="00FFFFFF"/>
      <sz val="9"/>
    </font>
    <font>
      <name val="Arial"/>
      <sz val="9.5"/>
    </font>
    <font>
      <name val="Arial"/>
      <b val="1"/>
      <color rgb="00B42318"/>
      <sz val="10"/>
    </font>
    <font>
      <name val="Arial"/>
      <b val="1"/>
      <sz val="10"/>
    </font>
    <font>
      <name val="Arial"/>
      <b val="1"/>
      <sz val="11"/>
    </font>
    <font>
      <name val="Arial"/>
      <b val="1"/>
      <color rgb="000B2A5B"/>
      <sz val="9.5"/>
    </font>
    <font>
      <name val="Arial"/>
      <b val="1"/>
      <color rgb="00B42318"/>
      <sz val="9.5"/>
    </font>
    <font>
      <name val="Arial"/>
      <b val="1"/>
      <sz val="9.5"/>
    </font>
    <font>
      <name val="Arial"/>
      <b val="1"/>
      <sz val="9"/>
    </font>
    <font>
      <name val="Arial"/>
      <sz val="10"/>
    </font>
    <font>
      <name val="Arial"/>
      <b val="1"/>
      <color rgb="000B2A5B"/>
      <sz val="12"/>
    </font>
    <font>
      <name val="Arial"/>
      <i val="1"/>
      <color rgb="005B6675"/>
      <sz val="9"/>
    </font>
    <font>
      <name val="Arial"/>
      <color rgb="000047FF"/>
      <sz val="10"/>
      <u val="single"/>
    </font>
  </fonts>
  <fills count="8">
    <fill>
      <patternFill/>
    </fill>
    <fill>
      <patternFill patternType="gray125"/>
    </fill>
    <fill>
      <patternFill patternType="solid">
        <fgColor rgb="000B2A5B"/>
        <bgColor rgb="000B2A5B"/>
      </patternFill>
    </fill>
    <fill>
      <patternFill patternType="solid">
        <fgColor rgb="00FFF1B8"/>
        <bgColor rgb="00FFF1B8"/>
      </patternFill>
    </fill>
    <fill>
      <patternFill patternType="solid">
        <fgColor rgb="005B6675"/>
        <bgColor rgb="005B6675"/>
      </patternFill>
    </fill>
    <fill>
      <patternFill patternType="solid">
        <fgColor rgb="00E8EDF5"/>
        <bgColor rgb="00E8EDF5"/>
      </patternFill>
    </fill>
    <fill>
      <patternFill patternType="solid">
        <fgColor rgb="00F1F4F8"/>
        <bgColor rgb="00F1F4F8"/>
      </patternFill>
    </fill>
    <fill>
      <patternFill patternType="solid">
        <fgColor rgb="00DCE4F0"/>
        <bgColor rgb="00DCE4F0"/>
      </patternFill>
    </fill>
  </fills>
  <borders count="2">
    <border>
      <left/>
      <right/>
      <top/>
      <bottom/>
      <diagonal/>
    </border>
    <border>
      <left style="thin">
        <color rgb="00A9B6C8"/>
      </left>
      <right style="thin">
        <color rgb="00A9B6C8"/>
      </right>
      <top style="thin">
        <color rgb="00A9B6C8"/>
      </top>
      <bottom style="thin">
        <color rgb="00A9B6C8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vertical="center" readingOrder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 readingOrder="1"/>
    </xf>
    <xf numFmtId="0" fontId="12" fillId="0" borderId="0" applyAlignment="1" pivotButton="0" quotePrefix="0" xfId="0">
      <alignment vertical="top" wrapText="1" readingOrder="1"/>
    </xf>
    <xf numFmtId="0" fontId="13" fillId="0" borderId="0" applyAlignment="1" pivotButton="0" quotePrefix="0" xfId="0">
      <alignment vertical="top" wrapText="1" readingOrder="1"/>
    </xf>
    <xf numFmtId="0" fontId="14" fillId="0" borderId="0" applyAlignment="1" pivotButton="0" quotePrefix="0" xfId="0">
      <alignment vertical="top" wrapText="1" readingOrder="1"/>
    </xf>
    <xf numFmtId="0" fontId="15" fillId="0" borderId="0" applyAlignment="1" pivotButton="0" quotePrefix="0" xfId="0">
      <alignment vertical="top" wrapText="1" readingOrder="1"/>
    </xf>
    <xf numFmtId="0" fontId="6" fillId="0" borderId="0" pivotButton="0" quotePrefix="0" xfId="0"/>
    <xf numFmtId="0" fontId="7" fillId="3" borderId="1" applyAlignment="1" pivotButton="0" quotePrefix="0" xfId="0">
      <alignment horizontal="center" vertical="center" readingOrder="1"/>
    </xf>
    <xf numFmtId="0" fontId="3" fillId="2" borderId="1" applyAlignment="1" pivotButton="0" quotePrefix="0" xfId="0">
      <alignment horizontal="center" vertical="center" wrapText="1" readingOrder="1"/>
    </xf>
    <xf numFmtId="0" fontId="3" fillId="4" borderId="1" applyAlignment="1" pivotButton="0" quotePrefix="0" xfId="0">
      <alignment horizontal="center" vertical="center" wrapText="1" readingOrder="1"/>
    </xf>
    <xf numFmtId="0" fontId="8" fillId="5" borderId="1" applyAlignment="1" pivotButton="0" quotePrefix="0" xfId="0">
      <alignment vertical="center" readingOrder="1"/>
    </xf>
    <xf numFmtId="0" fontId="4" fillId="0" borderId="1" pivotButton="0" quotePrefix="0" xfId="0"/>
    <xf numFmtId="0" fontId="9" fillId="0" borderId="1" pivotButton="0" quotePrefix="0" xfId="0"/>
    <xf numFmtId="0" fontId="4" fillId="0" borderId="1" applyAlignment="1" pivotButton="0" quotePrefix="0" xfId="0">
      <alignment horizontal="center" vertical="center" readingOrder="1"/>
    </xf>
    <xf numFmtId="0" fontId="4" fillId="6" borderId="1" pivotButton="0" quotePrefix="0" xfId="0"/>
    <xf numFmtId="0" fontId="4" fillId="0" borderId="1" applyAlignment="1" pivotButton="0" quotePrefix="0" xfId="0">
      <alignment vertical="center" wrapText="1" readingOrder="1"/>
    </xf>
    <xf numFmtId="0" fontId="5" fillId="0" borderId="1" applyAlignment="1" pivotButton="0" quotePrefix="0" xfId="0">
      <alignment horizontal="center" vertical="center" readingOrder="1"/>
    </xf>
    <xf numFmtId="0" fontId="10" fillId="7" borderId="1" applyAlignment="1" pivotButton="0" quotePrefix="0" xfId="0">
      <alignment vertical="center" readingOrder="1"/>
    </xf>
    <xf numFmtId="0" fontId="0" fillId="0" borderId="1" pivotButton="0" quotePrefix="0" xfId="0"/>
    <xf numFmtId="0" fontId="11" fillId="0" borderId="1" applyAlignment="1" pivotButton="0" quotePrefix="0" xfId="0">
      <alignment horizontal="center" vertical="center" readingOrder="1"/>
    </xf>
    <xf numFmtId="0" fontId="10" fillId="0" borderId="1" pivotButton="0" quotePrefix="0" xfId="0"/>
    <xf numFmtId="0" fontId="0" fillId="0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4" fillId="0" borderId="1" applyAlignment="1" pivotButton="0" quotePrefix="0" xfId="0">
      <alignment vertical="center" readingOrder="1"/>
    </xf>
    <xf numFmtId="0" fontId="4" fillId="6" borderId="1" applyAlignment="1" pivotButton="0" quotePrefix="0" xfId="0">
      <alignment vertical="center" readingOrder="1"/>
    </xf>
    <xf numFmtId="1" fontId="4" fillId="6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F8B4B4"/>
          <bgColor rgb="00F8B4B4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D9DEE5"/>
          <bgColor rgb="00D9DE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ct.ms/daily-vehicle-inspection-checklist" TargetMode="External" Id="rId1"/></Relationships>
</file>

<file path=xl/worksheets/sheet1.xml><?xml version="1.0" encoding="utf-8"?>
<worksheet xmlns="http://schemas.openxmlformats.org/spreadsheetml/2006/main">
  <sheetPr>
    <tabColor rgb="000047FF"/>
    <outlinePr summaryBelow="1" summaryRight="1"/>
    <pageSetUpPr/>
  </sheetPr>
  <dimension ref="A1:B14"/>
  <sheetViews>
    <sheetView showGridLines="0" rightToLeft="0" zoomScale="100" workbookViewId="0">
      <selection activeCell="A1" sqref="A1"/>
    </sheetView>
  </sheetViews>
  <sheetFormatPr baseColWidth="8" defaultRowHeight="15"/>
  <cols>
    <col width="3" customWidth="1" min="1" max="1"/>
    <col width="120" customWidth="1" min="2" max="2"/>
  </cols>
  <sheetData>
    <row r="1" ht="26" customHeight="1">
      <c r="A1" s="1" t="inlineStr">
        <is>
          <t>Daily vehicle inspection checklist (Excel)</t>
        </is>
      </c>
      <c r="B1" s="2" t="n"/>
    </row>
    <row r="2" ht="30" customHeight="1">
      <c r="A2" s="3" t="inlineStr">
        <is>
          <t>Daily vehicle inspection checklist (UAE)   ·   CT Mobility · www.ct.ms</t>
        </is>
      </c>
    </row>
    <row r="4" ht="28" customHeight="1">
      <c r="B4" s="4" t="inlineStr">
        <is>
          <t>The driver's pre-trip check for UAE company cars and pool cars: 28 points, a monthly sheet per vehicle and a defects log.</t>
        </is>
      </c>
    </row>
    <row r="5" ht="22" customHeight="1">
      <c r="B5" s="5" t="inlineStr">
        <is>
          <t>How to use it</t>
        </is>
      </c>
    </row>
    <row r="6" ht="28" customHeight="1">
      <c r="B6" s="4" t="inlineStr">
        <is>
          <t>•  Monthly check: enter the plate, the year and the month. Every day before the first trip, the driver picks ✓ (OK), ✗ (defect) or – (not checked) for each line. Defects turn red and are counted per day and per item.</t>
        </is>
      </c>
    </row>
    <row r="7">
      <c r="B7" s="4" t="inlineStr">
        <is>
          <t>•  Lines marked ! are “do not drive” items: the car stays parked until the defect is fixed.</t>
        </is>
      </c>
    </row>
    <row r="8" ht="28" customHeight="1">
      <c r="B8" s="4" t="inlineStr">
        <is>
          <t>•  Defects log: write every defect with the date, the item number and what is wrong. The status (open or fixed) and the number of days open are calculated.</t>
        </is>
      </c>
    </row>
    <row r="9">
      <c r="B9" s="4" t="inlineStr">
        <is>
          <t>•  Tyres: in Abu Dhabi, driving on expired tyres is fined AED 500 and 4 black points. Check the date code on the sidewall.</t>
        </is>
      </c>
    </row>
    <row r="10" ht="28" customHeight="1">
      <c r="B10" s="6" t="inlineStr">
        <is>
          <t>This is the driver's daily check. To hand a car to an employee or take it back, use the vehicle handover form: www.ct.ms/vehicle-handover-form-template</t>
        </is>
      </c>
    </row>
    <row r="11" ht="22" customHeight="1">
      <c r="B11" s="5" t="inlineStr">
        <is>
          <t>Do it in the app</t>
        </is>
      </c>
    </row>
    <row r="12" ht="56" customHeight="1">
      <c r="B12" s="4" t="inlineStr">
        <is>
          <t>With CT Mobility, the driver takes photos of the car in the app before and after every trip and reports damage or a technical issue with photos. Every photo and report is stored with the trip, the time and the driver. Tracking is included: AED 50 per vehicle per month. A pilot for up to 2 vehicles with no subscription fee for 3 months is available; only the hardware, installation and mobile data are paid.</t>
        </is>
      </c>
    </row>
    <row r="13">
      <c r="B13" s="7" t="inlineStr">
        <is>
          <t>https://www.ct.ms/daily-vehicle-inspection-checklist</t>
        </is>
      </c>
    </row>
    <row r="14">
      <c r="B14" s="6" t="inlineStr">
        <is>
          <t>Free template by CT Mobility · www.ct.ms · v1 · October 2026. You may use and change it for your company.</t>
        </is>
      </c>
    </row>
  </sheetData>
  <mergeCells count="2">
    <mergeCell ref="A2:B2"/>
    <mergeCell ref="A1:B1"/>
  </mergeCells>
  <hyperlinks>
    <hyperlink xmlns:r="http://schemas.openxmlformats.org/officeDocument/2006/relationships" ref="B13" r:id="rId1"/>
  </hyperlinks>
  <pageMargins left="0.4" right="0.4" top="0.5" bottom="0.6" header="0.5" footer="0.5"/>
  <pageSetup paperSize="9"/>
  <headerFooter>
    <oddHeader/>
    <oddFooter>&amp;L&amp;8 CT Mobility · www.ct.ms&amp;R&amp;8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B2A5B"/>
    <outlinePr summaryBelow="1" summaryRight="1"/>
    <pageSetUpPr fitToPage="1"/>
  </sheetPr>
  <dimension ref="A1:AI40"/>
  <sheetViews>
    <sheetView rightToLeft="0" zoomScale="10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46" customWidth="1" min="2" max="2"/>
    <col width="3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.6" customWidth="1" min="34" max="34"/>
    <col width="9" customWidth="1" min="35" max="35"/>
  </cols>
  <sheetData>
    <row r="1" ht="26" customHeight="1">
      <c r="A1" s="1" t="inlineStr">
        <is>
          <t>Daily vehicle inspection: monthly sheet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</row>
    <row r="2" ht="30" customHeight="1">
      <c r="A2" s="3" t="inlineStr">
        <is>
          <t>One sheet per vehicle per month. Each day before the first trip: ✓ OK, ✗ defect, – not checked. ! = do not drive with this defect.   ·   CT Mobility · www.ct.ms</t>
        </is>
      </c>
    </row>
    <row r="3" ht="22" customHeight="1">
      <c r="A3" s="8" t="inlineStr">
        <is>
          <t>Plate</t>
        </is>
      </c>
      <c r="C3" s="9" t="n"/>
      <c r="H3" s="8" t="inlineStr">
        <is>
          <t>Year</t>
        </is>
      </c>
      <c r="J3" s="9" t="n">
        <v>2026</v>
      </c>
      <c r="L3" s="8" t="inlineStr">
        <is>
          <t>Month</t>
        </is>
      </c>
      <c r="N3" s="9" t="n">
        <v>10</v>
      </c>
      <c r="P3" s="8" t="inlineStr">
        <is>
          <t>Driver(s)</t>
        </is>
      </c>
      <c r="S3" s="9" t="n"/>
    </row>
    <row r="4" ht="34" customHeight="1">
      <c r="A4" s="10" t="inlineStr">
        <is>
          <t>#</t>
        </is>
      </c>
      <c r="B4" s="10" t="inlineStr">
        <is>
          <t>Item</t>
        </is>
      </c>
      <c r="C4" s="10" t="inlineStr">
        <is>
          <t>!</t>
        </is>
      </c>
      <c r="D4" s="10" t="inlineStr">
        <is>
          <t>1</t>
        </is>
      </c>
      <c r="E4" s="10" t="inlineStr">
        <is>
          <t>2</t>
        </is>
      </c>
      <c r="F4" s="10" t="inlineStr">
        <is>
          <t>3</t>
        </is>
      </c>
      <c r="G4" s="10" t="inlineStr">
        <is>
          <t>4</t>
        </is>
      </c>
      <c r="H4" s="10" t="inlineStr">
        <is>
          <t>5</t>
        </is>
      </c>
      <c r="I4" s="10" t="inlineStr">
        <is>
          <t>6</t>
        </is>
      </c>
      <c r="J4" s="10" t="inlineStr">
        <is>
          <t>7</t>
        </is>
      </c>
      <c r="K4" s="10" t="inlineStr">
        <is>
          <t>8</t>
        </is>
      </c>
      <c r="L4" s="10" t="inlineStr">
        <is>
          <t>9</t>
        </is>
      </c>
      <c r="M4" s="10" t="inlineStr">
        <is>
          <t>10</t>
        </is>
      </c>
      <c r="N4" s="10" t="inlineStr">
        <is>
          <t>11</t>
        </is>
      </c>
      <c r="O4" s="10" t="inlineStr">
        <is>
          <t>12</t>
        </is>
      </c>
      <c r="P4" s="10" t="inlineStr">
        <is>
          <t>13</t>
        </is>
      </c>
      <c r="Q4" s="10" t="inlineStr">
        <is>
          <t>14</t>
        </is>
      </c>
      <c r="R4" s="10" t="inlineStr">
        <is>
          <t>15</t>
        </is>
      </c>
      <c r="S4" s="10" t="inlineStr">
        <is>
          <t>16</t>
        </is>
      </c>
      <c r="T4" s="10" t="inlineStr">
        <is>
          <t>17</t>
        </is>
      </c>
      <c r="U4" s="10" t="inlineStr">
        <is>
          <t>18</t>
        </is>
      </c>
      <c r="V4" s="10" t="inlineStr">
        <is>
          <t>19</t>
        </is>
      </c>
      <c r="W4" s="10" t="inlineStr">
        <is>
          <t>20</t>
        </is>
      </c>
      <c r="X4" s="10" t="inlineStr">
        <is>
          <t>21</t>
        </is>
      </c>
      <c r="Y4" s="10" t="inlineStr">
        <is>
          <t>22</t>
        </is>
      </c>
      <c r="Z4" s="10" t="inlineStr">
        <is>
          <t>23</t>
        </is>
      </c>
      <c r="AA4" s="10" t="inlineStr">
        <is>
          <t>24</t>
        </is>
      </c>
      <c r="AB4" s="10" t="inlineStr">
        <is>
          <t>25</t>
        </is>
      </c>
      <c r="AC4" s="10" t="inlineStr">
        <is>
          <t>26</t>
        </is>
      </c>
      <c r="AD4" s="10" t="inlineStr">
        <is>
          <t>27</t>
        </is>
      </c>
      <c r="AE4" s="10" t="inlineStr">
        <is>
          <t>28</t>
        </is>
      </c>
      <c r="AF4" s="10" t="inlineStr">
        <is>
          <t>29</t>
        </is>
      </c>
      <c r="AG4" s="10" t="inlineStr">
        <is>
          <t>30</t>
        </is>
      </c>
      <c r="AH4" s="10" t="inlineStr">
        <is>
          <t>31</t>
        </is>
      </c>
      <c r="AI4" s="11" t="inlineStr">
        <is>
          <t>Defects this month</t>
        </is>
      </c>
    </row>
    <row r="5">
      <c r="A5" s="12" t="inlineStr">
        <is>
          <t>A. Documents and driver</t>
        </is>
      </c>
      <c r="B5" s="13" t="n"/>
      <c r="C5" s="14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5" t="n"/>
      <c r="AH5" s="15" t="n"/>
      <c r="AI5" s="16" t="n"/>
    </row>
    <row r="6">
      <c r="A6" s="15" t="n">
        <v>1</v>
      </c>
      <c r="B6" s="17" t="inlineStr">
        <is>
          <t>Driving licence valid and with the driver</t>
        </is>
      </c>
      <c r="C6" s="18" t="inlineStr">
        <is>
          <t>!</t>
        </is>
      </c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5" t="n"/>
      <c r="AH6" s="15" t="n"/>
      <c r="AI6" s="16">
        <f>COUNTIF(D6:AH6,"✗")</f>
        <v/>
      </c>
    </row>
    <row r="7">
      <c r="A7" s="15" t="n">
        <v>2</v>
      </c>
      <c r="B7" s="17" t="inlineStr">
        <is>
          <t>Mulkiya (vehicle registration) valid</t>
        </is>
      </c>
      <c r="C7" s="18" t="inlineStr">
        <is>
          <t>!</t>
        </is>
      </c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5" t="n"/>
      <c r="AH7" s="15" t="n"/>
      <c r="AI7" s="16">
        <f>COUNTIF(D7:AH7,"✗")</f>
        <v/>
      </c>
    </row>
    <row r="8">
      <c r="A8" s="15" t="n">
        <v>3</v>
      </c>
      <c r="B8" s="17" t="inlineStr">
        <is>
          <t>Insurance valid</t>
        </is>
      </c>
      <c r="C8" s="18" t="inlineStr">
        <is>
          <t>!</t>
        </is>
      </c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5" t="n"/>
      <c r="AH8" s="15" t="n"/>
      <c r="AI8" s="16">
        <f>COUNTIF(D8:AH8,"✗")</f>
        <v/>
      </c>
    </row>
    <row r="9">
      <c r="A9" s="15" t="n">
        <v>4</v>
      </c>
      <c r="B9" s="17" t="inlineStr">
        <is>
          <t>Salik tag on the windscreen, not damaged</t>
        </is>
      </c>
      <c r="C9" s="18" t="inlineStr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5" t="n"/>
      <c r="AH9" s="15" t="n"/>
      <c r="AI9" s="16">
        <f>COUNTIF(D9:AH9,"✗")</f>
        <v/>
      </c>
    </row>
    <row r="10">
      <c r="A10" s="15" t="n">
        <v>5</v>
      </c>
      <c r="B10" s="17" t="inlineStr">
        <is>
          <t>Fuel card in the car</t>
        </is>
      </c>
      <c r="C10" s="18" t="inlineStr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5" t="n"/>
      <c r="AI10" s="16">
        <f>COUNTIF(D10:AH10,"✗")</f>
        <v/>
      </c>
    </row>
    <row r="11">
      <c r="A11" s="12" t="inlineStr">
        <is>
          <t>B. Outside the car (walk-around)</t>
        </is>
      </c>
      <c r="B11" s="13" t="n"/>
      <c r="C11" s="14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5" t="n"/>
      <c r="AI11" s="16" t="n"/>
    </row>
    <row r="12">
      <c r="A12" s="15" t="n">
        <v>6</v>
      </c>
      <c r="B12" s="17" t="inlineStr">
        <is>
          <t>No new damage to body, bumpers or mirrors since the last record</t>
        </is>
      </c>
      <c r="C12" s="18" t="inlineStr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5" t="n"/>
      <c r="AI12" s="16">
        <f>COUNTIF(D12:AH12,"✗")</f>
        <v/>
      </c>
    </row>
    <row r="13">
      <c r="A13" s="15" t="n">
        <v>7</v>
      </c>
      <c r="B13" s="17" t="inlineStr">
        <is>
          <t>Windscreen and windows: no cracks</t>
        </is>
      </c>
      <c r="C13" s="18" t="inlineStr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5" t="n"/>
      <c r="AI13" s="16">
        <f>COUNTIF(D13:AH13,"✗")</f>
        <v/>
      </c>
    </row>
    <row r="14">
      <c r="A14" s="15" t="n">
        <v>8</v>
      </c>
      <c r="B14" s="17" t="inlineStr">
        <is>
          <t>Headlights, rear lights, brake lights, indicators and hazard lights work</t>
        </is>
      </c>
      <c r="C14" s="18" t="inlineStr">
        <is>
          <t>!</t>
        </is>
      </c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5" t="n"/>
      <c r="AI14" s="16">
        <f>COUNTIF(D14:AH14,"✗")</f>
        <v/>
      </c>
    </row>
    <row r="15">
      <c r="A15" s="15" t="n">
        <v>9</v>
      </c>
      <c r="B15" s="17" t="inlineStr">
        <is>
          <t>Number plates clean, fixed and readable</t>
        </is>
      </c>
      <c r="C15" s="18" t="inlineStr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5" t="n"/>
      <c r="AI15" s="16">
        <f>COUNTIF(D15:AH15,"✗")</f>
        <v/>
      </c>
    </row>
    <row r="16">
      <c r="A16" s="15" t="n">
        <v>10</v>
      </c>
      <c r="B16" s="17" t="inlineStr">
        <is>
          <t>Wipers and washer fluid</t>
        </is>
      </c>
      <c r="C16" s="18" t="inlineStr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5" t="n"/>
      <c r="AI16" s="16">
        <f>COUNTIF(D16:AH16,"✗")</f>
        <v/>
      </c>
    </row>
    <row r="17">
      <c r="A17" s="15" t="n">
        <v>11</v>
      </c>
      <c r="B17" s="17" t="inlineStr">
        <is>
          <t>Tyres: pressure and tread OK, no cuts or bulges</t>
        </is>
      </c>
      <c r="C17" s="18" t="inlineStr">
        <is>
          <t>!</t>
        </is>
      </c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5" t="n"/>
      <c r="AI17" s="16">
        <f>COUNTIF(D17:AH17,"✗")</f>
        <v/>
      </c>
    </row>
    <row r="18">
      <c r="A18" s="15" t="n">
        <v>12</v>
      </c>
      <c r="B18" s="17" t="inlineStr">
        <is>
          <t>Tyre date code: tyres not expired</t>
        </is>
      </c>
      <c r="C18" s="18" t="inlineStr">
        <is>
          <t>!</t>
        </is>
      </c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5" t="n"/>
      <c r="AI18" s="16">
        <f>COUNTIF(D18:AH18,"✗")</f>
        <v/>
      </c>
    </row>
    <row r="19">
      <c r="A19" s="15" t="n">
        <v>13</v>
      </c>
      <c r="B19" s="17" t="inlineStr">
        <is>
          <t>Spare tyre or repair kit, and jack</t>
        </is>
      </c>
      <c r="C19" s="18" t="inlineStr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5" t="n"/>
      <c r="AI19" s="16">
        <f>COUNTIF(D19:AH19,"✗")</f>
        <v/>
      </c>
    </row>
    <row r="20">
      <c r="A20" s="15" t="n">
        <v>14</v>
      </c>
      <c r="B20" s="17" t="inlineStr">
        <is>
          <t>No fluid leaks under the car</t>
        </is>
      </c>
      <c r="C20" s="18" t="inlineStr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5" t="n"/>
      <c r="AI20" s="16">
        <f>COUNTIF(D20:AH20,"✗")</f>
        <v/>
      </c>
    </row>
    <row r="21">
      <c r="A21" s="12" t="inlineStr">
        <is>
          <t>C. Under the bonnet (engine cold)</t>
        </is>
      </c>
      <c r="B21" s="13" t="n"/>
      <c r="C21" s="14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5" t="n"/>
      <c r="AI21" s="16" t="n"/>
    </row>
    <row r="22">
      <c r="A22" s="15" t="n">
        <v>15</v>
      </c>
      <c r="B22" s="17" t="inlineStr">
        <is>
          <t>Engine oil level</t>
        </is>
      </c>
      <c r="C22" s="18" t="inlineStr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5" t="n"/>
      <c r="AI22" s="16">
        <f>COUNTIF(D22:AH22,"✗")</f>
        <v/>
      </c>
    </row>
    <row r="23">
      <c r="A23" s="15" t="n">
        <v>16</v>
      </c>
      <c r="B23" s="17" t="inlineStr">
        <is>
          <t>Coolant level</t>
        </is>
      </c>
      <c r="C23" s="18" t="inlineStr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5" t="n"/>
      <c r="AI23" s="16">
        <f>COUNTIF(D23:AH23,"✗")</f>
        <v/>
      </c>
    </row>
    <row r="24">
      <c r="A24" s="15" t="n">
        <v>17</v>
      </c>
      <c r="B24" s="17" t="inlineStr">
        <is>
          <t>Brake fluid level</t>
        </is>
      </c>
      <c r="C24" s="18" t="inlineStr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5" t="n"/>
      <c r="AI24" s="16">
        <f>COUNTIF(D24:AH24,"✗")</f>
        <v/>
      </c>
    </row>
    <row r="25">
      <c r="A25" s="12" t="inlineStr">
        <is>
          <t>D. Inside the car</t>
        </is>
      </c>
      <c r="B25" s="13" t="n"/>
      <c r="C25" s="14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5" t="n"/>
      <c r="AI25" s="16" t="n"/>
    </row>
    <row r="26">
      <c r="A26" s="15" t="n">
        <v>18</v>
      </c>
      <c r="B26" s="17" t="inlineStr">
        <is>
          <t>Seat belts work on all seats</t>
        </is>
      </c>
      <c r="C26" s="18" t="inlineStr">
        <is>
          <t>!</t>
        </is>
      </c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5" t="n"/>
      <c r="AI26" s="16">
        <f>COUNTIF(D26:AH26,"✗")</f>
        <v/>
      </c>
    </row>
    <row r="27">
      <c r="A27" s="15" t="n">
        <v>19</v>
      </c>
      <c r="B27" s="17" t="inlineStr">
        <is>
          <t>No warning lights on the dashboard after start</t>
        </is>
      </c>
      <c r="C27" s="18" t="inlineStr">
        <is>
          <t>!</t>
        </is>
      </c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5" t="n"/>
      <c r="AI27" s="16">
        <f>COUNTIF(D27:AH27,"✗")</f>
        <v/>
      </c>
    </row>
    <row r="28">
      <c r="A28" s="15" t="n">
        <v>20</v>
      </c>
      <c r="B28" s="17" t="inlineStr">
        <is>
          <t>Brakes and steering feel normal in the first metres</t>
        </is>
      </c>
      <c r="C28" s="18" t="inlineStr">
        <is>
          <t>!</t>
        </is>
      </c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5" t="n"/>
      <c r="AI28" s="16">
        <f>COUNTIF(D28:AH28,"✗")</f>
        <v/>
      </c>
    </row>
    <row r="29">
      <c r="A29" s="15" t="n">
        <v>21</v>
      </c>
      <c r="B29" s="17" t="inlineStr">
        <is>
          <t>Horn works</t>
        </is>
      </c>
      <c r="C29" s="18" t="inlineStr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5" t="n"/>
      <c r="AI29" s="16">
        <f>COUNTIF(D29:AH29,"✗")</f>
        <v/>
      </c>
    </row>
    <row r="30">
      <c r="A30" s="15" t="n">
        <v>22</v>
      </c>
      <c r="B30" s="17" t="inlineStr">
        <is>
          <t>Air conditioning cools</t>
        </is>
      </c>
      <c r="C30" s="18" t="inlineStr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5" t="n"/>
      <c r="AI30" s="16">
        <f>COUNTIF(D30:AH30,"✗")</f>
        <v/>
      </c>
    </row>
    <row r="31">
      <c r="A31" s="15" t="n">
        <v>23</v>
      </c>
      <c r="B31" s="17" t="inlineStr">
        <is>
          <t>Fuel or battery charge enough for the trip</t>
        </is>
      </c>
      <c r="C31" s="18" t="inlineStr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5" t="n"/>
      <c r="AI31" s="16">
        <f>COUNTIF(D31:AH31,"✗")</f>
        <v/>
      </c>
    </row>
    <row r="32">
      <c r="A32" s="15" t="n">
        <v>24</v>
      </c>
      <c r="B32" s="17" t="inlineStr">
        <is>
          <t>Cabin clean, no loose objects</t>
        </is>
      </c>
      <c r="C32" s="18" t="inlineStr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5" t="n"/>
      <c r="AI32" s="16">
        <f>COUNTIF(D32:AH32,"✗")</f>
        <v/>
      </c>
    </row>
    <row r="33">
      <c r="A33" s="12" t="inlineStr">
        <is>
          <t>E. Safety equipment</t>
        </is>
      </c>
      <c r="B33" s="13" t="n"/>
      <c r="C33" s="14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5" t="n"/>
      <c r="AI33" s="16" t="n"/>
    </row>
    <row r="34">
      <c r="A34" s="15" t="n">
        <v>25</v>
      </c>
      <c r="B34" s="17" t="inlineStr">
        <is>
          <t>Fire extinguisher in the car, gauge in the green, not expired</t>
        </is>
      </c>
      <c r="C34" s="18" t="inlineStr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5" t="n"/>
      <c r="AI34" s="16">
        <f>COUNTIF(D34:AH34,"✗")</f>
        <v/>
      </c>
    </row>
    <row r="35">
      <c r="A35" s="15" t="n">
        <v>26</v>
      </c>
      <c r="B35" s="17" t="inlineStr">
        <is>
          <t>First aid kit</t>
        </is>
      </c>
      <c r="C35" s="18" t="inlineStr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5" t="n"/>
      <c r="AI35" s="16">
        <f>COUNTIF(D35:AH35,"✗")</f>
        <v/>
      </c>
    </row>
    <row r="36">
      <c r="A36" s="15" t="n">
        <v>27</v>
      </c>
      <c r="B36" s="17" t="inlineStr">
        <is>
          <t>Warning triangle</t>
        </is>
      </c>
      <c r="C36" s="18" t="inlineStr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5" t="n"/>
      <c r="AI36" s="16">
        <f>COUNTIF(D36:AH36,"✗")</f>
        <v/>
      </c>
    </row>
    <row r="37">
      <c r="A37" s="15" t="n">
        <v>28</v>
      </c>
      <c r="B37" s="17" t="inlineStr">
        <is>
          <t>Reflective vest (if your company policy requires it)</t>
        </is>
      </c>
      <c r="C37" s="18" t="inlineStr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5" t="n"/>
      <c r="AI37" s="16">
        <f>COUNTIF(D37:AH37,"✗")</f>
        <v/>
      </c>
    </row>
    <row r="38" ht="20" customHeight="1">
      <c r="A38" s="19" t="inlineStr">
        <is>
          <t>Defects found (number)</t>
        </is>
      </c>
      <c r="B38" s="20" t="n"/>
      <c r="C38" s="20" t="n"/>
      <c r="D38" s="21">
        <f>COUNTIF(D6:D37,"✗")</f>
        <v/>
      </c>
      <c r="E38" s="21">
        <f>COUNTIF(E6:E37,"✗")</f>
        <v/>
      </c>
      <c r="F38" s="21">
        <f>COUNTIF(F6:F37,"✗")</f>
        <v/>
      </c>
      <c r="G38" s="21">
        <f>COUNTIF(G6:G37,"✗")</f>
        <v/>
      </c>
      <c r="H38" s="21">
        <f>COUNTIF(H6:H37,"✗")</f>
        <v/>
      </c>
      <c r="I38" s="21">
        <f>COUNTIF(I6:I37,"✗")</f>
        <v/>
      </c>
      <c r="J38" s="21">
        <f>COUNTIF(J6:J37,"✗")</f>
        <v/>
      </c>
      <c r="K38" s="21">
        <f>COUNTIF(K6:K37,"✗")</f>
        <v/>
      </c>
      <c r="L38" s="21">
        <f>COUNTIF(L6:L37,"✗")</f>
        <v/>
      </c>
      <c r="M38" s="21">
        <f>COUNTIF(M6:M37,"✗")</f>
        <v/>
      </c>
      <c r="N38" s="21">
        <f>COUNTIF(N6:N37,"✗")</f>
        <v/>
      </c>
      <c r="O38" s="21">
        <f>COUNTIF(O6:O37,"✗")</f>
        <v/>
      </c>
      <c r="P38" s="21">
        <f>COUNTIF(P6:P37,"✗")</f>
        <v/>
      </c>
      <c r="Q38" s="21">
        <f>COUNTIF(Q6:Q37,"✗")</f>
        <v/>
      </c>
      <c r="R38" s="21">
        <f>COUNTIF(R6:R37,"✗")</f>
        <v/>
      </c>
      <c r="S38" s="21">
        <f>COUNTIF(S6:S37,"✗")</f>
        <v/>
      </c>
      <c r="T38" s="21">
        <f>COUNTIF(T6:T37,"✗")</f>
        <v/>
      </c>
      <c r="U38" s="21">
        <f>COUNTIF(U6:U37,"✗")</f>
        <v/>
      </c>
      <c r="V38" s="21">
        <f>COUNTIF(V6:V37,"✗")</f>
        <v/>
      </c>
      <c r="W38" s="21">
        <f>COUNTIF(W6:W37,"✗")</f>
        <v/>
      </c>
      <c r="X38" s="21">
        <f>COUNTIF(X6:X37,"✗")</f>
        <v/>
      </c>
      <c r="Y38" s="21">
        <f>COUNTIF(Y6:Y37,"✗")</f>
        <v/>
      </c>
      <c r="Z38" s="21">
        <f>COUNTIF(Z6:Z37,"✗")</f>
        <v/>
      </c>
      <c r="AA38" s="21">
        <f>COUNTIF(AA6:AA37,"✗")</f>
        <v/>
      </c>
      <c r="AB38" s="21">
        <f>COUNTIF(AB6:AB37,"✗")</f>
        <v/>
      </c>
      <c r="AC38" s="21">
        <f>COUNTIF(AC6:AC37,"✗")</f>
        <v/>
      </c>
      <c r="AD38" s="21">
        <f>COUNTIF(AD6:AD37,"✗")</f>
        <v/>
      </c>
      <c r="AE38" s="21">
        <f>COUNTIF(AE6:AE37,"✗")</f>
        <v/>
      </c>
      <c r="AF38" s="21">
        <f>COUNTIF(AF6:AF37,"✗")</f>
        <v/>
      </c>
      <c r="AG38" s="21">
        <f>COUNTIF(AG6:AG37,"✗")</f>
        <v/>
      </c>
      <c r="AH38" s="21">
        <f>COUNTIF(AH6:AH37,"✗")</f>
        <v/>
      </c>
      <c r="AI38" s="22">
        <f>SUM(D38:AH38)</f>
        <v/>
      </c>
    </row>
    <row r="39" ht="20" customHeight="1">
      <c r="A39" s="19" t="inlineStr">
        <is>
          <t>Driver initials</t>
        </is>
      </c>
      <c r="B39" s="20" t="n"/>
      <c r="C39" s="20" t="n"/>
      <c r="D39" s="23" t="n"/>
      <c r="E39" s="23" t="n"/>
      <c r="F39" s="23" t="n"/>
      <c r="G39" s="23" t="n"/>
      <c r="H39" s="23" t="n"/>
      <c r="I39" s="23" t="n"/>
      <c r="J39" s="23" t="n"/>
      <c r="K39" s="23" t="n"/>
      <c r="L39" s="23" t="n"/>
      <c r="M39" s="23" t="n"/>
      <c r="N39" s="23" t="n"/>
      <c r="O39" s="23" t="n"/>
      <c r="P39" s="23" t="n"/>
      <c r="Q39" s="23" t="n"/>
      <c r="R39" s="23" t="n"/>
      <c r="S39" s="23" t="n"/>
      <c r="T39" s="23" t="n"/>
      <c r="U39" s="23" t="n"/>
      <c r="V39" s="23" t="n"/>
      <c r="W39" s="23" t="n"/>
      <c r="X39" s="23" t="n"/>
      <c r="Y39" s="23" t="n"/>
      <c r="Z39" s="23" t="n"/>
      <c r="AA39" s="23" t="n"/>
      <c r="AB39" s="23" t="n"/>
      <c r="AC39" s="23" t="n"/>
      <c r="AD39" s="23" t="n"/>
      <c r="AE39" s="23" t="n"/>
      <c r="AF39" s="23" t="n"/>
      <c r="AG39" s="23" t="n"/>
      <c r="AH39" s="23" t="n"/>
      <c r="AI39" s="20" t="n"/>
    </row>
    <row r="40" ht="20" customHeight="1">
      <c r="A40" s="19" t="inlineStr">
        <is>
          <t>Checked by fleet coordinator</t>
        </is>
      </c>
      <c r="B40" s="20" t="n"/>
      <c r="C40" s="20" t="n"/>
      <c r="D40" s="23" t="n"/>
      <c r="E40" s="23" t="n"/>
      <c r="F40" s="23" t="n"/>
      <c r="G40" s="23" t="n"/>
      <c r="H40" s="23" t="n"/>
      <c r="I40" s="23" t="n"/>
      <c r="J40" s="23" t="n"/>
      <c r="K40" s="23" t="n"/>
      <c r="L40" s="23" t="n"/>
      <c r="M40" s="23" t="n"/>
      <c r="N40" s="23" t="n"/>
      <c r="O40" s="23" t="n"/>
      <c r="P40" s="23" t="n"/>
      <c r="Q40" s="23" t="n"/>
      <c r="R40" s="23" t="n"/>
      <c r="S40" s="23" t="n"/>
      <c r="T40" s="23" t="n"/>
      <c r="U40" s="23" t="n"/>
      <c r="V40" s="23" t="n"/>
      <c r="W40" s="23" t="n"/>
      <c r="X40" s="23" t="n"/>
      <c r="Y40" s="23" t="n"/>
      <c r="Z40" s="23" t="n"/>
      <c r="AA40" s="23" t="n"/>
      <c r="AB40" s="23" t="n"/>
      <c r="AC40" s="23" t="n"/>
      <c r="AD40" s="23" t="n"/>
      <c r="AE40" s="23" t="n"/>
      <c r="AF40" s="23" t="n"/>
      <c r="AG40" s="23" t="n"/>
      <c r="AH40" s="23" t="n"/>
      <c r="AI40" s="20" t="n"/>
    </row>
  </sheetData>
  <mergeCells count="14">
    <mergeCell ref="A2:AI2"/>
    <mergeCell ref="J3:K3"/>
    <mergeCell ref="N3:O3"/>
    <mergeCell ref="C3:F3"/>
    <mergeCell ref="A5:AI5"/>
    <mergeCell ref="A11:AI11"/>
    <mergeCell ref="S3:AI3"/>
    <mergeCell ref="A33:AI33"/>
    <mergeCell ref="A1:AI1"/>
    <mergeCell ref="A40:C40"/>
    <mergeCell ref="A39:C39"/>
    <mergeCell ref="A21:AI21"/>
    <mergeCell ref="A38:C38"/>
    <mergeCell ref="A25:AI25"/>
  </mergeCells>
  <conditionalFormatting sqref="D6:AH37">
    <cfRule type="expression" priority="1" dxfId="0" stopIfTrue="0">
      <formula>D6="✗"</formula>
    </cfRule>
    <cfRule type="expression" priority="2" dxfId="1" stopIfTrue="0">
      <formula>D6="✓"</formula>
    </cfRule>
  </conditionalFormatting>
  <conditionalFormatting sqref="AI6:AI37">
    <cfRule type="expression" priority="3" dxfId="2" stopIfTrue="0">
      <formula>AI6&gt;0</formula>
    </cfRule>
  </conditionalFormatting>
  <conditionalFormatting sqref="D4:AH40">
    <cfRule type="expression" priority="4" dxfId="3" stopIfTrue="0">
      <formula>DAY(DATE($J$3,$N$3,COLUMN(D4)-3))&lt;&gt;COLUMN(D4)-3</formula>
    </cfRule>
  </conditionalFormatting>
  <conditionalFormatting sqref="D38:AH38">
    <cfRule type="expression" priority="5" dxfId="0" stopIfTrue="0">
      <formula>D38&gt;0</formula>
    </cfRule>
  </conditionalFormatting>
  <dataValidations count="1">
    <dataValidation sqref="D6:AH6 D7:AH7 D8:AH8 D9:AH9 D10:AH10 D12:AH12 D13:AH13 D14:AH14 D15:AH15 D16:AH16 D17:AH17 D18:AH18 D19:AH19 D20:AH20 D22:AH22 D23:AH23 D24:AH24 D26:AH26 D27:AH27 D28:AH28 D29:AH29 D30:AH30 D31:AH31 D32:AH32 D34:AH34 D35:AH35 D36:AH36 D37:AH37" showDropDown="0" showInputMessage="0" showErrorMessage="1" allowBlank="1" errorTitle="Check the value" error="Use ✓, ✗ or –." type="list" errorStyle="warning">
      <formula1>"✓,✗,–"</formula1>
    </dataValidation>
  </dataValidations>
  <pageMargins left="0.4" right="0.4" top="0.5" bottom="0.6" header="0.5" footer="0.5"/>
  <pageSetup orientation="landscape" paperSize="9" fitToHeight="0" fitToWidth="1"/>
  <headerFooter>
    <oddHeader/>
    <oddFooter>&amp;L&amp;8 CT Mobility · www.ct.ms&amp;R&amp;8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04"/>
  <sheetViews>
    <sheetView rightToLeft="0" zoomScale="10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16" customWidth="1" min="3" max="3"/>
    <col width="18" customWidth="1" min="4" max="4"/>
    <col width="7" customWidth="1" min="5" max="5"/>
    <col width="40" customWidth="1" min="6" max="6"/>
    <col width="32" customWidth="1" min="7" max="7"/>
    <col width="10" customWidth="1" min="8" max="8"/>
    <col width="16" customWidth="1" min="9" max="9"/>
    <col width="11" customWidth="1" min="10" max="10"/>
    <col width="10" customWidth="1" min="11" max="11"/>
    <col width="9" customWidth="1" min="12" max="12"/>
    <col width="22" customWidth="1" min="13" max="13"/>
  </cols>
  <sheetData>
    <row r="1" ht="26" customHeight="1">
      <c r="A1" s="1" t="inlineStr">
        <is>
          <t>Defects log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30" customHeight="1">
      <c r="A2" s="3" t="inlineStr">
        <is>
          <t>One row per defect. Status and days open are calculated.   ·   CT Mobility · www.ct.ms</t>
        </is>
      </c>
    </row>
    <row r="4" ht="34" customHeight="1">
      <c r="A4" s="10" t="inlineStr">
        <is>
          <t>#</t>
        </is>
      </c>
      <c r="B4" s="10" t="inlineStr">
        <is>
          <t>Date found</t>
        </is>
      </c>
      <c r="C4" s="10" t="inlineStr">
        <is>
          <t>Plate</t>
        </is>
      </c>
      <c r="D4" s="10" t="inlineStr">
        <is>
          <t>Driver</t>
        </is>
      </c>
      <c r="E4" s="10" t="inlineStr">
        <is>
          <t>Item #</t>
        </is>
      </c>
      <c r="F4" s="11" t="inlineStr">
        <is>
          <t>Item</t>
        </is>
      </c>
      <c r="G4" s="10" t="inlineStr">
        <is>
          <t>What is wrong</t>
        </is>
      </c>
      <c r="H4" s="10" t="inlineStr">
        <is>
          <t>Safe to drive?</t>
        </is>
      </c>
      <c r="I4" s="10" t="inlineStr">
        <is>
          <t>Reported to</t>
        </is>
      </c>
      <c r="J4" s="10" t="inlineStr">
        <is>
          <t>Date fixed</t>
        </is>
      </c>
      <c r="K4" s="11" t="inlineStr">
        <is>
          <t>Status</t>
        </is>
      </c>
      <c r="L4" s="11" t="inlineStr">
        <is>
          <t>Days open</t>
        </is>
      </c>
      <c r="M4" s="10" t="inlineStr">
        <is>
          <t>Notes</t>
        </is>
      </c>
    </row>
    <row r="5">
      <c r="A5" s="15" t="n">
        <v>1</v>
      </c>
      <c r="B5" s="24" t="n"/>
      <c r="C5" s="25" t="n"/>
      <c r="D5" s="25" t="n"/>
      <c r="E5" s="25" t="n"/>
      <c r="F5" s="26">
        <f>IF(E5="","",IFERROR(VLOOKUP(E5,'Items'!$A$5:$C$32,3,FALSE),""))</f>
        <v/>
      </c>
      <c r="G5" s="25" t="n"/>
      <c r="H5" s="25" t="n"/>
      <c r="I5" s="25" t="n"/>
      <c r="J5" s="24" t="n"/>
      <c r="K5" s="26">
        <f>IF(B5="","",IF(J5="","Open","Fixed"))</f>
        <v/>
      </c>
      <c r="L5" s="27">
        <f>IF(B5="","",IF(J5="",TODAY()-B5,J5-B5))</f>
        <v/>
      </c>
      <c r="M5" s="25" t="n"/>
    </row>
    <row r="6">
      <c r="A6" s="15" t="n">
        <v>2</v>
      </c>
      <c r="B6" s="24" t="n"/>
      <c r="C6" s="25" t="n"/>
      <c r="D6" s="25" t="n"/>
      <c r="E6" s="25" t="n"/>
      <c r="F6" s="26">
        <f>IF(E6="","",IFERROR(VLOOKUP(E6,'Items'!$A$5:$C$32,3,FALSE),""))</f>
        <v/>
      </c>
      <c r="G6" s="25" t="n"/>
      <c r="H6" s="25" t="n"/>
      <c r="I6" s="25" t="n"/>
      <c r="J6" s="24" t="n"/>
      <c r="K6" s="26">
        <f>IF(B6="","",IF(J6="","Open","Fixed"))</f>
        <v/>
      </c>
      <c r="L6" s="27">
        <f>IF(B6="","",IF(J6="",TODAY()-B6,J6-B6))</f>
        <v/>
      </c>
      <c r="M6" s="25" t="n"/>
    </row>
    <row r="7">
      <c r="A7" s="15" t="n">
        <v>3</v>
      </c>
      <c r="B7" s="24" t="n"/>
      <c r="C7" s="25" t="n"/>
      <c r="D7" s="25" t="n"/>
      <c r="E7" s="25" t="n"/>
      <c r="F7" s="26">
        <f>IF(E7="","",IFERROR(VLOOKUP(E7,'Items'!$A$5:$C$32,3,FALSE),""))</f>
        <v/>
      </c>
      <c r="G7" s="25" t="n"/>
      <c r="H7" s="25" t="n"/>
      <c r="I7" s="25" t="n"/>
      <c r="J7" s="24" t="n"/>
      <c r="K7" s="26">
        <f>IF(B7="","",IF(J7="","Open","Fixed"))</f>
        <v/>
      </c>
      <c r="L7" s="27">
        <f>IF(B7="","",IF(J7="",TODAY()-B7,J7-B7))</f>
        <v/>
      </c>
      <c r="M7" s="25" t="n"/>
    </row>
    <row r="8">
      <c r="A8" s="15" t="n">
        <v>4</v>
      </c>
      <c r="B8" s="24" t="n"/>
      <c r="C8" s="25" t="n"/>
      <c r="D8" s="25" t="n"/>
      <c r="E8" s="25" t="n"/>
      <c r="F8" s="26">
        <f>IF(E8="","",IFERROR(VLOOKUP(E8,'Items'!$A$5:$C$32,3,FALSE),""))</f>
        <v/>
      </c>
      <c r="G8" s="25" t="n"/>
      <c r="H8" s="25" t="n"/>
      <c r="I8" s="25" t="n"/>
      <c r="J8" s="24" t="n"/>
      <c r="K8" s="26">
        <f>IF(B8="","",IF(J8="","Open","Fixed"))</f>
        <v/>
      </c>
      <c r="L8" s="27">
        <f>IF(B8="","",IF(J8="",TODAY()-B8,J8-B8))</f>
        <v/>
      </c>
      <c r="M8" s="25" t="n"/>
    </row>
    <row r="9">
      <c r="A9" s="15" t="n">
        <v>5</v>
      </c>
      <c r="B9" s="24" t="n"/>
      <c r="C9" s="25" t="n"/>
      <c r="D9" s="25" t="n"/>
      <c r="E9" s="25" t="n"/>
      <c r="F9" s="26">
        <f>IF(E9="","",IFERROR(VLOOKUP(E9,'Items'!$A$5:$C$32,3,FALSE),""))</f>
        <v/>
      </c>
      <c r="G9" s="25" t="n"/>
      <c r="H9" s="25" t="n"/>
      <c r="I9" s="25" t="n"/>
      <c r="J9" s="24" t="n"/>
      <c r="K9" s="26">
        <f>IF(B9="","",IF(J9="","Open","Fixed"))</f>
        <v/>
      </c>
      <c r="L9" s="27">
        <f>IF(B9="","",IF(J9="",TODAY()-B9,J9-B9))</f>
        <v/>
      </c>
      <c r="M9" s="25" t="n"/>
    </row>
    <row r="10">
      <c r="A10" s="15" t="n">
        <v>6</v>
      </c>
      <c r="B10" s="24" t="n"/>
      <c r="C10" s="25" t="n"/>
      <c r="D10" s="25" t="n"/>
      <c r="E10" s="25" t="n"/>
      <c r="F10" s="26">
        <f>IF(E10="","",IFERROR(VLOOKUP(E10,'Items'!$A$5:$C$32,3,FALSE),""))</f>
        <v/>
      </c>
      <c r="G10" s="25" t="n"/>
      <c r="H10" s="25" t="n"/>
      <c r="I10" s="25" t="n"/>
      <c r="J10" s="24" t="n"/>
      <c r="K10" s="26">
        <f>IF(B10="","",IF(J10="","Open","Fixed"))</f>
        <v/>
      </c>
      <c r="L10" s="27">
        <f>IF(B10="","",IF(J10="",TODAY()-B10,J10-B10))</f>
        <v/>
      </c>
      <c r="M10" s="25" t="n"/>
    </row>
    <row r="11">
      <c r="A11" s="15" t="n">
        <v>7</v>
      </c>
      <c r="B11" s="24" t="n"/>
      <c r="C11" s="25" t="n"/>
      <c r="D11" s="25" t="n"/>
      <c r="E11" s="25" t="n"/>
      <c r="F11" s="26">
        <f>IF(E11="","",IFERROR(VLOOKUP(E11,'Items'!$A$5:$C$32,3,FALSE),""))</f>
        <v/>
      </c>
      <c r="G11" s="25" t="n"/>
      <c r="H11" s="25" t="n"/>
      <c r="I11" s="25" t="n"/>
      <c r="J11" s="24" t="n"/>
      <c r="K11" s="26">
        <f>IF(B11="","",IF(J11="","Open","Fixed"))</f>
        <v/>
      </c>
      <c r="L11" s="27">
        <f>IF(B11="","",IF(J11="",TODAY()-B11,J11-B11))</f>
        <v/>
      </c>
      <c r="M11" s="25" t="n"/>
    </row>
    <row r="12">
      <c r="A12" s="15" t="n">
        <v>8</v>
      </c>
      <c r="B12" s="24" t="n"/>
      <c r="C12" s="25" t="n"/>
      <c r="D12" s="25" t="n"/>
      <c r="E12" s="25" t="n"/>
      <c r="F12" s="26">
        <f>IF(E12="","",IFERROR(VLOOKUP(E12,'Items'!$A$5:$C$32,3,FALSE),""))</f>
        <v/>
      </c>
      <c r="G12" s="25" t="n"/>
      <c r="H12" s="25" t="n"/>
      <c r="I12" s="25" t="n"/>
      <c r="J12" s="24" t="n"/>
      <c r="K12" s="26">
        <f>IF(B12="","",IF(J12="","Open","Fixed"))</f>
        <v/>
      </c>
      <c r="L12" s="27">
        <f>IF(B12="","",IF(J12="",TODAY()-B12,J12-B12))</f>
        <v/>
      </c>
      <c r="M12" s="25" t="n"/>
    </row>
    <row r="13">
      <c r="A13" s="15" t="n">
        <v>9</v>
      </c>
      <c r="B13" s="24" t="n"/>
      <c r="C13" s="25" t="n"/>
      <c r="D13" s="25" t="n"/>
      <c r="E13" s="25" t="n"/>
      <c r="F13" s="26">
        <f>IF(E13="","",IFERROR(VLOOKUP(E13,'Items'!$A$5:$C$32,3,FALSE),""))</f>
        <v/>
      </c>
      <c r="G13" s="25" t="n"/>
      <c r="H13" s="25" t="n"/>
      <c r="I13" s="25" t="n"/>
      <c r="J13" s="24" t="n"/>
      <c r="K13" s="26">
        <f>IF(B13="","",IF(J13="","Open","Fixed"))</f>
        <v/>
      </c>
      <c r="L13" s="27">
        <f>IF(B13="","",IF(J13="",TODAY()-B13,J13-B13))</f>
        <v/>
      </c>
      <c r="M13" s="25" t="n"/>
    </row>
    <row r="14">
      <c r="A14" s="15" t="n">
        <v>10</v>
      </c>
      <c r="B14" s="24" t="n"/>
      <c r="C14" s="25" t="n"/>
      <c r="D14" s="25" t="n"/>
      <c r="E14" s="25" t="n"/>
      <c r="F14" s="26">
        <f>IF(E14="","",IFERROR(VLOOKUP(E14,'Items'!$A$5:$C$32,3,FALSE),""))</f>
        <v/>
      </c>
      <c r="G14" s="25" t="n"/>
      <c r="H14" s="25" t="n"/>
      <c r="I14" s="25" t="n"/>
      <c r="J14" s="24" t="n"/>
      <c r="K14" s="26">
        <f>IF(B14="","",IF(J14="","Open","Fixed"))</f>
        <v/>
      </c>
      <c r="L14" s="27">
        <f>IF(B14="","",IF(J14="",TODAY()-B14,J14-B14))</f>
        <v/>
      </c>
      <c r="M14" s="25" t="n"/>
    </row>
    <row r="15">
      <c r="A15" s="15" t="n">
        <v>11</v>
      </c>
      <c r="B15" s="24" t="n"/>
      <c r="C15" s="25" t="n"/>
      <c r="D15" s="25" t="n"/>
      <c r="E15" s="25" t="n"/>
      <c r="F15" s="26">
        <f>IF(E15="","",IFERROR(VLOOKUP(E15,'Items'!$A$5:$C$32,3,FALSE),""))</f>
        <v/>
      </c>
      <c r="G15" s="25" t="n"/>
      <c r="H15" s="25" t="n"/>
      <c r="I15" s="25" t="n"/>
      <c r="J15" s="24" t="n"/>
      <c r="K15" s="26">
        <f>IF(B15="","",IF(J15="","Open","Fixed"))</f>
        <v/>
      </c>
      <c r="L15" s="27">
        <f>IF(B15="","",IF(J15="",TODAY()-B15,J15-B15))</f>
        <v/>
      </c>
      <c r="M15" s="25" t="n"/>
    </row>
    <row r="16">
      <c r="A16" s="15" t="n">
        <v>12</v>
      </c>
      <c r="B16" s="24" t="n"/>
      <c r="C16" s="25" t="n"/>
      <c r="D16" s="25" t="n"/>
      <c r="E16" s="25" t="n"/>
      <c r="F16" s="26">
        <f>IF(E16="","",IFERROR(VLOOKUP(E16,'Items'!$A$5:$C$32,3,FALSE),""))</f>
        <v/>
      </c>
      <c r="G16" s="25" t="n"/>
      <c r="H16" s="25" t="n"/>
      <c r="I16" s="25" t="n"/>
      <c r="J16" s="24" t="n"/>
      <c r="K16" s="26">
        <f>IF(B16="","",IF(J16="","Open","Fixed"))</f>
        <v/>
      </c>
      <c r="L16" s="27">
        <f>IF(B16="","",IF(J16="",TODAY()-B16,J16-B16))</f>
        <v/>
      </c>
      <c r="M16" s="25" t="n"/>
    </row>
    <row r="17">
      <c r="A17" s="15" t="n">
        <v>13</v>
      </c>
      <c r="B17" s="24" t="n"/>
      <c r="C17" s="25" t="n"/>
      <c r="D17" s="25" t="n"/>
      <c r="E17" s="25" t="n"/>
      <c r="F17" s="26">
        <f>IF(E17="","",IFERROR(VLOOKUP(E17,'Items'!$A$5:$C$32,3,FALSE),""))</f>
        <v/>
      </c>
      <c r="G17" s="25" t="n"/>
      <c r="H17" s="25" t="n"/>
      <c r="I17" s="25" t="n"/>
      <c r="J17" s="24" t="n"/>
      <c r="K17" s="26">
        <f>IF(B17="","",IF(J17="","Open","Fixed"))</f>
        <v/>
      </c>
      <c r="L17" s="27">
        <f>IF(B17="","",IF(J17="",TODAY()-B17,J17-B17))</f>
        <v/>
      </c>
      <c r="M17" s="25" t="n"/>
    </row>
    <row r="18">
      <c r="A18" s="15" t="n">
        <v>14</v>
      </c>
      <c r="B18" s="24" t="n"/>
      <c r="C18" s="25" t="n"/>
      <c r="D18" s="25" t="n"/>
      <c r="E18" s="25" t="n"/>
      <c r="F18" s="26">
        <f>IF(E18="","",IFERROR(VLOOKUP(E18,'Items'!$A$5:$C$32,3,FALSE),""))</f>
        <v/>
      </c>
      <c r="G18" s="25" t="n"/>
      <c r="H18" s="25" t="n"/>
      <c r="I18" s="25" t="n"/>
      <c r="J18" s="24" t="n"/>
      <c r="K18" s="26">
        <f>IF(B18="","",IF(J18="","Open","Fixed"))</f>
        <v/>
      </c>
      <c r="L18" s="27">
        <f>IF(B18="","",IF(J18="",TODAY()-B18,J18-B18))</f>
        <v/>
      </c>
      <c r="M18" s="25" t="n"/>
    </row>
    <row r="19">
      <c r="A19" s="15" t="n">
        <v>15</v>
      </c>
      <c r="B19" s="24" t="n"/>
      <c r="C19" s="25" t="n"/>
      <c r="D19" s="25" t="n"/>
      <c r="E19" s="25" t="n"/>
      <c r="F19" s="26">
        <f>IF(E19="","",IFERROR(VLOOKUP(E19,'Items'!$A$5:$C$32,3,FALSE),""))</f>
        <v/>
      </c>
      <c r="G19" s="25" t="n"/>
      <c r="H19" s="25" t="n"/>
      <c r="I19" s="25" t="n"/>
      <c r="J19" s="24" t="n"/>
      <c r="K19" s="26">
        <f>IF(B19="","",IF(J19="","Open","Fixed"))</f>
        <v/>
      </c>
      <c r="L19" s="27">
        <f>IF(B19="","",IF(J19="",TODAY()-B19,J19-B19))</f>
        <v/>
      </c>
      <c r="M19" s="25" t="n"/>
    </row>
    <row r="20">
      <c r="A20" s="15" t="n">
        <v>16</v>
      </c>
      <c r="B20" s="24" t="n"/>
      <c r="C20" s="25" t="n"/>
      <c r="D20" s="25" t="n"/>
      <c r="E20" s="25" t="n"/>
      <c r="F20" s="26">
        <f>IF(E20="","",IFERROR(VLOOKUP(E20,'Items'!$A$5:$C$32,3,FALSE),""))</f>
        <v/>
      </c>
      <c r="G20" s="25" t="n"/>
      <c r="H20" s="25" t="n"/>
      <c r="I20" s="25" t="n"/>
      <c r="J20" s="24" t="n"/>
      <c r="K20" s="26">
        <f>IF(B20="","",IF(J20="","Open","Fixed"))</f>
        <v/>
      </c>
      <c r="L20" s="27">
        <f>IF(B20="","",IF(J20="",TODAY()-B20,J20-B20))</f>
        <v/>
      </c>
      <c r="M20" s="25" t="n"/>
    </row>
    <row r="21">
      <c r="A21" s="15" t="n">
        <v>17</v>
      </c>
      <c r="B21" s="24" t="n"/>
      <c r="C21" s="25" t="n"/>
      <c r="D21" s="25" t="n"/>
      <c r="E21" s="25" t="n"/>
      <c r="F21" s="26">
        <f>IF(E21="","",IFERROR(VLOOKUP(E21,'Items'!$A$5:$C$32,3,FALSE),""))</f>
        <v/>
      </c>
      <c r="G21" s="25" t="n"/>
      <c r="H21" s="25" t="n"/>
      <c r="I21" s="25" t="n"/>
      <c r="J21" s="24" t="n"/>
      <c r="K21" s="26">
        <f>IF(B21="","",IF(J21="","Open","Fixed"))</f>
        <v/>
      </c>
      <c r="L21" s="27">
        <f>IF(B21="","",IF(J21="",TODAY()-B21,J21-B21))</f>
        <v/>
      </c>
      <c r="M21" s="25" t="n"/>
    </row>
    <row r="22">
      <c r="A22" s="15" t="n">
        <v>18</v>
      </c>
      <c r="B22" s="24" t="n"/>
      <c r="C22" s="25" t="n"/>
      <c r="D22" s="25" t="n"/>
      <c r="E22" s="25" t="n"/>
      <c r="F22" s="26">
        <f>IF(E22="","",IFERROR(VLOOKUP(E22,'Items'!$A$5:$C$32,3,FALSE),""))</f>
        <v/>
      </c>
      <c r="G22" s="25" t="n"/>
      <c r="H22" s="25" t="n"/>
      <c r="I22" s="25" t="n"/>
      <c r="J22" s="24" t="n"/>
      <c r="K22" s="26">
        <f>IF(B22="","",IF(J22="","Open","Fixed"))</f>
        <v/>
      </c>
      <c r="L22" s="27">
        <f>IF(B22="","",IF(J22="",TODAY()-B22,J22-B22))</f>
        <v/>
      </c>
      <c r="M22" s="25" t="n"/>
    </row>
    <row r="23">
      <c r="A23" s="15" t="n">
        <v>19</v>
      </c>
      <c r="B23" s="24" t="n"/>
      <c r="C23" s="25" t="n"/>
      <c r="D23" s="25" t="n"/>
      <c r="E23" s="25" t="n"/>
      <c r="F23" s="26">
        <f>IF(E23="","",IFERROR(VLOOKUP(E23,'Items'!$A$5:$C$32,3,FALSE),""))</f>
        <v/>
      </c>
      <c r="G23" s="25" t="n"/>
      <c r="H23" s="25" t="n"/>
      <c r="I23" s="25" t="n"/>
      <c r="J23" s="24" t="n"/>
      <c r="K23" s="26">
        <f>IF(B23="","",IF(J23="","Open","Fixed"))</f>
        <v/>
      </c>
      <c r="L23" s="27">
        <f>IF(B23="","",IF(J23="",TODAY()-B23,J23-B23))</f>
        <v/>
      </c>
      <c r="M23" s="25" t="n"/>
    </row>
    <row r="24">
      <c r="A24" s="15" t="n">
        <v>20</v>
      </c>
      <c r="B24" s="24" t="n"/>
      <c r="C24" s="25" t="n"/>
      <c r="D24" s="25" t="n"/>
      <c r="E24" s="25" t="n"/>
      <c r="F24" s="26">
        <f>IF(E24="","",IFERROR(VLOOKUP(E24,'Items'!$A$5:$C$32,3,FALSE),""))</f>
        <v/>
      </c>
      <c r="G24" s="25" t="n"/>
      <c r="H24" s="25" t="n"/>
      <c r="I24" s="25" t="n"/>
      <c r="J24" s="24" t="n"/>
      <c r="K24" s="26">
        <f>IF(B24="","",IF(J24="","Open","Fixed"))</f>
        <v/>
      </c>
      <c r="L24" s="27">
        <f>IF(B24="","",IF(J24="",TODAY()-B24,J24-B24))</f>
        <v/>
      </c>
      <c r="M24" s="25" t="n"/>
    </row>
    <row r="25">
      <c r="A25" s="15" t="n">
        <v>21</v>
      </c>
      <c r="B25" s="24" t="n"/>
      <c r="C25" s="25" t="n"/>
      <c r="D25" s="25" t="n"/>
      <c r="E25" s="25" t="n"/>
      <c r="F25" s="26">
        <f>IF(E25="","",IFERROR(VLOOKUP(E25,'Items'!$A$5:$C$32,3,FALSE),""))</f>
        <v/>
      </c>
      <c r="G25" s="25" t="n"/>
      <c r="H25" s="25" t="n"/>
      <c r="I25" s="25" t="n"/>
      <c r="J25" s="24" t="n"/>
      <c r="K25" s="26">
        <f>IF(B25="","",IF(J25="","Open","Fixed"))</f>
        <v/>
      </c>
      <c r="L25" s="27">
        <f>IF(B25="","",IF(J25="",TODAY()-B25,J25-B25))</f>
        <v/>
      </c>
      <c r="M25" s="25" t="n"/>
    </row>
    <row r="26">
      <c r="A26" s="15" t="n">
        <v>22</v>
      </c>
      <c r="B26" s="24" t="n"/>
      <c r="C26" s="25" t="n"/>
      <c r="D26" s="25" t="n"/>
      <c r="E26" s="25" t="n"/>
      <c r="F26" s="26">
        <f>IF(E26="","",IFERROR(VLOOKUP(E26,'Items'!$A$5:$C$32,3,FALSE),""))</f>
        <v/>
      </c>
      <c r="G26" s="25" t="n"/>
      <c r="H26" s="25" t="n"/>
      <c r="I26" s="25" t="n"/>
      <c r="J26" s="24" t="n"/>
      <c r="K26" s="26">
        <f>IF(B26="","",IF(J26="","Open","Fixed"))</f>
        <v/>
      </c>
      <c r="L26" s="27">
        <f>IF(B26="","",IF(J26="",TODAY()-B26,J26-B26))</f>
        <v/>
      </c>
      <c r="M26" s="25" t="n"/>
    </row>
    <row r="27">
      <c r="A27" s="15" t="n">
        <v>23</v>
      </c>
      <c r="B27" s="24" t="n"/>
      <c r="C27" s="25" t="n"/>
      <c r="D27" s="25" t="n"/>
      <c r="E27" s="25" t="n"/>
      <c r="F27" s="26">
        <f>IF(E27="","",IFERROR(VLOOKUP(E27,'Items'!$A$5:$C$32,3,FALSE),""))</f>
        <v/>
      </c>
      <c r="G27" s="25" t="n"/>
      <c r="H27" s="25" t="n"/>
      <c r="I27" s="25" t="n"/>
      <c r="J27" s="24" t="n"/>
      <c r="K27" s="26">
        <f>IF(B27="","",IF(J27="","Open","Fixed"))</f>
        <v/>
      </c>
      <c r="L27" s="27">
        <f>IF(B27="","",IF(J27="",TODAY()-B27,J27-B27))</f>
        <v/>
      </c>
      <c r="M27" s="25" t="n"/>
    </row>
    <row r="28">
      <c r="A28" s="15" t="n">
        <v>24</v>
      </c>
      <c r="B28" s="24" t="n"/>
      <c r="C28" s="25" t="n"/>
      <c r="D28" s="25" t="n"/>
      <c r="E28" s="25" t="n"/>
      <c r="F28" s="26">
        <f>IF(E28="","",IFERROR(VLOOKUP(E28,'Items'!$A$5:$C$32,3,FALSE),""))</f>
        <v/>
      </c>
      <c r="G28" s="25" t="n"/>
      <c r="H28" s="25" t="n"/>
      <c r="I28" s="25" t="n"/>
      <c r="J28" s="24" t="n"/>
      <c r="K28" s="26">
        <f>IF(B28="","",IF(J28="","Open","Fixed"))</f>
        <v/>
      </c>
      <c r="L28" s="27">
        <f>IF(B28="","",IF(J28="",TODAY()-B28,J28-B28))</f>
        <v/>
      </c>
      <c r="M28" s="25" t="n"/>
    </row>
    <row r="29">
      <c r="A29" s="15" t="n">
        <v>25</v>
      </c>
      <c r="B29" s="24" t="n"/>
      <c r="C29" s="25" t="n"/>
      <c r="D29" s="25" t="n"/>
      <c r="E29" s="25" t="n"/>
      <c r="F29" s="26">
        <f>IF(E29="","",IFERROR(VLOOKUP(E29,'Items'!$A$5:$C$32,3,FALSE),""))</f>
        <v/>
      </c>
      <c r="G29" s="25" t="n"/>
      <c r="H29" s="25" t="n"/>
      <c r="I29" s="25" t="n"/>
      <c r="J29" s="24" t="n"/>
      <c r="K29" s="26">
        <f>IF(B29="","",IF(J29="","Open","Fixed"))</f>
        <v/>
      </c>
      <c r="L29" s="27">
        <f>IF(B29="","",IF(J29="",TODAY()-B29,J29-B29))</f>
        <v/>
      </c>
      <c r="M29" s="25" t="n"/>
    </row>
    <row r="30">
      <c r="A30" s="15" t="n">
        <v>26</v>
      </c>
      <c r="B30" s="24" t="n"/>
      <c r="C30" s="25" t="n"/>
      <c r="D30" s="25" t="n"/>
      <c r="E30" s="25" t="n"/>
      <c r="F30" s="26">
        <f>IF(E30="","",IFERROR(VLOOKUP(E30,'Items'!$A$5:$C$32,3,FALSE),""))</f>
        <v/>
      </c>
      <c r="G30" s="25" t="n"/>
      <c r="H30" s="25" t="n"/>
      <c r="I30" s="25" t="n"/>
      <c r="J30" s="24" t="n"/>
      <c r="K30" s="26">
        <f>IF(B30="","",IF(J30="","Open","Fixed"))</f>
        <v/>
      </c>
      <c r="L30" s="27">
        <f>IF(B30="","",IF(J30="",TODAY()-B30,J30-B30))</f>
        <v/>
      </c>
      <c r="M30" s="25" t="n"/>
    </row>
    <row r="31">
      <c r="A31" s="15" t="n">
        <v>27</v>
      </c>
      <c r="B31" s="24" t="n"/>
      <c r="C31" s="25" t="n"/>
      <c r="D31" s="25" t="n"/>
      <c r="E31" s="25" t="n"/>
      <c r="F31" s="26">
        <f>IF(E31="","",IFERROR(VLOOKUP(E31,'Items'!$A$5:$C$32,3,FALSE),""))</f>
        <v/>
      </c>
      <c r="G31" s="25" t="n"/>
      <c r="H31" s="25" t="n"/>
      <c r="I31" s="25" t="n"/>
      <c r="J31" s="24" t="n"/>
      <c r="K31" s="26">
        <f>IF(B31="","",IF(J31="","Open","Fixed"))</f>
        <v/>
      </c>
      <c r="L31" s="27">
        <f>IF(B31="","",IF(J31="",TODAY()-B31,J31-B31))</f>
        <v/>
      </c>
      <c r="M31" s="25" t="n"/>
    </row>
    <row r="32">
      <c r="A32" s="15" t="n">
        <v>28</v>
      </c>
      <c r="B32" s="24" t="n"/>
      <c r="C32" s="25" t="n"/>
      <c r="D32" s="25" t="n"/>
      <c r="E32" s="25" t="n"/>
      <c r="F32" s="26">
        <f>IF(E32="","",IFERROR(VLOOKUP(E32,'Items'!$A$5:$C$32,3,FALSE),""))</f>
        <v/>
      </c>
      <c r="G32" s="25" t="n"/>
      <c r="H32" s="25" t="n"/>
      <c r="I32" s="25" t="n"/>
      <c r="J32" s="24" t="n"/>
      <c r="K32" s="26">
        <f>IF(B32="","",IF(J32="","Open","Fixed"))</f>
        <v/>
      </c>
      <c r="L32" s="27">
        <f>IF(B32="","",IF(J32="",TODAY()-B32,J32-B32))</f>
        <v/>
      </c>
      <c r="M32" s="25" t="n"/>
    </row>
    <row r="33">
      <c r="A33" s="15" t="n">
        <v>29</v>
      </c>
      <c r="B33" s="24" t="n"/>
      <c r="C33" s="25" t="n"/>
      <c r="D33" s="25" t="n"/>
      <c r="E33" s="25" t="n"/>
      <c r="F33" s="26">
        <f>IF(E33="","",IFERROR(VLOOKUP(E33,'Items'!$A$5:$C$32,3,FALSE),""))</f>
        <v/>
      </c>
      <c r="G33" s="25" t="n"/>
      <c r="H33" s="25" t="n"/>
      <c r="I33" s="25" t="n"/>
      <c r="J33" s="24" t="n"/>
      <c r="K33" s="26">
        <f>IF(B33="","",IF(J33="","Open","Fixed"))</f>
        <v/>
      </c>
      <c r="L33" s="27">
        <f>IF(B33="","",IF(J33="",TODAY()-B33,J33-B33))</f>
        <v/>
      </c>
      <c r="M33" s="25" t="n"/>
    </row>
    <row r="34">
      <c r="A34" s="15" t="n">
        <v>30</v>
      </c>
      <c r="B34" s="24" t="n"/>
      <c r="C34" s="25" t="n"/>
      <c r="D34" s="25" t="n"/>
      <c r="E34" s="25" t="n"/>
      <c r="F34" s="26">
        <f>IF(E34="","",IFERROR(VLOOKUP(E34,'Items'!$A$5:$C$32,3,FALSE),""))</f>
        <v/>
      </c>
      <c r="G34" s="25" t="n"/>
      <c r="H34" s="25" t="n"/>
      <c r="I34" s="25" t="n"/>
      <c r="J34" s="24" t="n"/>
      <c r="K34" s="26">
        <f>IF(B34="","",IF(J34="","Open","Fixed"))</f>
        <v/>
      </c>
      <c r="L34" s="27">
        <f>IF(B34="","",IF(J34="",TODAY()-B34,J34-B34))</f>
        <v/>
      </c>
      <c r="M34" s="25" t="n"/>
    </row>
    <row r="35">
      <c r="A35" s="15" t="n">
        <v>31</v>
      </c>
      <c r="B35" s="24" t="n"/>
      <c r="C35" s="25" t="n"/>
      <c r="D35" s="25" t="n"/>
      <c r="E35" s="25" t="n"/>
      <c r="F35" s="26">
        <f>IF(E35="","",IFERROR(VLOOKUP(E35,'Items'!$A$5:$C$32,3,FALSE),""))</f>
        <v/>
      </c>
      <c r="G35" s="25" t="n"/>
      <c r="H35" s="25" t="n"/>
      <c r="I35" s="25" t="n"/>
      <c r="J35" s="24" t="n"/>
      <c r="K35" s="26">
        <f>IF(B35="","",IF(J35="","Open","Fixed"))</f>
        <v/>
      </c>
      <c r="L35" s="27">
        <f>IF(B35="","",IF(J35="",TODAY()-B35,J35-B35))</f>
        <v/>
      </c>
      <c r="M35" s="25" t="n"/>
    </row>
    <row r="36">
      <c r="A36" s="15" t="n">
        <v>32</v>
      </c>
      <c r="B36" s="24" t="n"/>
      <c r="C36" s="25" t="n"/>
      <c r="D36" s="25" t="n"/>
      <c r="E36" s="25" t="n"/>
      <c r="F36" s="26">
        <f>IF(E36="","",IFERROR(VLOOKUP(E36,'Items'!$A$5:$C$32,3,FALSE),""))</f>
        <v/>
      </c>
      <c r="G36" s="25" t="n"/>
      <c r="H36" s="25" t="n"/>
      <c r="I36" s="25" t="n"/>
      <c r="J36" s="24" t="n"/>
      <c r="K36" s="26">
        <f>IF(B36="","",IF(J36="","Open","Fixed"))</f>
        <v/>
      </c>
      <c r="L36" s="27">
        <f>IF(B36="","",IF(J36="",TODAY()-B36,J36-B36))</f>
        <v/>
      </c>
      <c r="M36" s="25" t="n"/>
    </row>
    <row r="37">
      <c r="A37" s="15" t="n">
        <v>33</v>
      </c>
      <c r="B37" s="24" t="n"/>
      <c r="C37" s="25" t="n"/>
      <c r="D37" s="25" t="n"/>
      <c r="E37" s="25" t="n"/>
      <c r="F37" s="26">
        <f>IF(E37="","",IFERROR(VLOOKUP(E37,'Items'!$A$5:$C$32,3,FALSE),""))</f>
        <v/>
      </c>
      <c r="G37" s="25" t="n"/>
      <c r="H37" s="25" t="n"/>
      <c r="I37" s="25" t="n"/>
      <c r="J37" s="24" t="n"/>
      <c r="K37" s="26">
        <f>IF(B37="","",IF(J37="","Open","Fixed"))</f>
        <v/>
      </c>
      <c r="L37" s="27">
        <f>IF(B37="","",IF(J37="",TODAY()-B37,J37-B37))</f>
        <v/>
      </c>
      <c r="M37" s="25" t="n"/>
    </row>
    <row r="38">
      <c r="A38" s="15" t="n">
        <v>34</v>
      </c>
      <c r="B38" s="24" t="n"/>
      <c r="C38" s="25" t="n"/>
      <c r="D38" s="25" t="n"/>
      <c r="E38" s="25" t="n"/>
      <c r="F38" s="26">
        <f>IF(E38="","",IFERROR(VLOOKUP(E38,'Items'!$A$5:$C$32,3,FALSE),""))</f>
        <v/>
      </c>
      <c r="G38" s="25" t="n"/>
      <c r="H38" s="25" t="n"/>
      <c r="I38" s="25" t="n"/>
      <c r="J38" s="24" t="n"/>
      <c r="K38" s="26">
        <f>IF(B38="","",IF(J38="","Open","Fixed"))</f>
        <v/>
      </c>
      <c r="L38" s="27">
        <f>IF(B38="","",IF(J38="",TODAY()-B38,J38-B38))</f>
        <v/>
      </c>
      <c r="M38" s="25" t="n"/>
    </row>
    <row r="39">
      <c r="A39" s="15" t="n">
        <v>35</v>
      </c>
      <c r="B39" s="24" t="n"/>
      <c r="C39" s="25" t="n"/>
      <c r="D39" s="25" t="n"/>
      <c r="E39" s="25" t="n"/>
      <c r="F39" s="26">
        <f>IF(E39="","",IFERROR(VLOOKUP(E39,'Items'!$A$5:$C$32,3,FALSE),""))</f>
        <v/>
      </c>
      <c r="G39" s="25" t="n"/>
      <c r="H39" s="25" t="n"/>
      <c r="I39" s="25" t="n"/>
      <c r="J39" s="24" t="n"/>
      <c r="K39" s="26">
        <f>IF(B39="","",IF(J39="","Open","Fixed"))</f>
        <v/>
      </c>
      <c r="L39" s="27">
        <f>IF(B39="","",IF(J39="",TODAY()-B39,J39-B39))</f>
        <v/>
      </c>
      <c r="M39" s="25" t="n"/>
    </row>
    <row r="40">
      <c r="A40" s="15" t="n">
        <v>36</v>
      </c>
      <c r="B40" s="24" t="n"/>
      <c r="C40" s="25" t="n"/>
      <c r="D40" s="25" t="n"/>
      <c r="E40" s="25" t="n"/>
      <c r="F40" s="26">
        <f>IF(E40="","",IFERROR(VLOOKUP(E40,'Items'!$A$5:$C$32,3,FALSE),""))</f>
        <v/>
      </c>
      <c r="G40" s="25" t="n"/>
      <c r="H40" s="25" t="n"/>
      <c r="I40" s="25" t="n"/>
      <c r="J40" s="24" t="n"/>
      <c r="K40" s="26">
        <f>IF(B40="","",IF(J40="","Open","Fixed"))</f>
        <v/>
      </c>
      <c r="L40" s="27">
        <f>IF(B40="","",IF(J40="",TODAY()-B40,J40-B40))</f>
        <v/>
      </c>
      <c r="M40" s="25" t="n"/>
    </row>
    <row r="41">
      <c r="A41" s="15" t="n">
        <v>37</v>
      </c>
      <c r="B41" s="24" t="n"/>
      <c r="C41" s="25" t="n"/>
      <c r="D41" s="25" t="n"/>
      <c r="E41" s="25" t="n"/>
      <c r="F41" s="26">
        <f>IF(E41="","",IFERROR(VLOOKUP(E41,'Items'!$A$5:$C$32,3,FALSE),""))</f>
        <v/>
      </c>
      <c r="G41" s="25" t="n"/>
      <c r="H41" s="25" t="n"/>
      <c r="I41" s="25" t="n"/>
      <c r="J41" s="24" t="n"/>
      <c r="K41" s="26">
        <f>IF(B41="","",IF(J41="","Open","Fixed"))</f>
        <v/>
      </c>
      <c r="L41" s="27">
        <f>IF(B41="","",IF(J41="",TODAY()-B41,J41-B41))</f>
        <v/>
      </c>
      <c r="M41" s="25" t="n"/>
    </row>
    <row r="42">
      <c r="A42" s="15" t="n">
        <v>38</v>
      </c>
      <c r="B42" s="24" t="n"/>
      <c r="C42" s="25" t="n"/>
      <c r="D42" s="25" t="n"/>
      <c r="E42" s="25" t="n"/>
      <c r="F42" s="26">
        <f>IF(E42="","",IFERROR(VLOOKUP(E42,'Items'!$A$5:$C$32,3,FALSE),""))</f>
        <v/>
      </c>
      <c r="G42" s="25" t="n"/>
      <c r="H42" s="25" t="n"/>
      <c r="I42" s="25" t="n"/>
      <c r="J42" s="24" t="n"/>
      <c r="K42" s="26">
        <f>IF(B42="","",IF(J42="","Open","Fixed"))</f>
        <v/>
      </c>
      <c r="L42" s="27">
        <f>IF(B42="","",IF(J42="",TODAY()-B42,J42-B42))</f>
        <v/>
      </c>
      <c r="M42" s="25" t="n"/>
    </row>
    <row r="43">
      <c r="A43" s="15" t="n">
        <v>39</v>
      </c>
      <c r="B43" s="24" t="n"/>
      <c r="C43" s="25" t="n"/>
      <c r="D43" s="25" t="n"/>
      <c r="E43" s="25" t="n"/>
      <c r="F43" s="26">
        <f>IF(E43="","",IFERROR(VLOOKUP(E43,'Items'!$A$5:$C$32,3,FALSE),""))</f>
        <v/>
      </c>
      <c r="G43" s="25" t="n"/>
      <c r="H43" s="25" t="n"/>
      <c r="I43" s="25" t="n"/>
      <c r="J43" s="24" t="n"/>
      <c r="K43" s="26">
        <f>IF(B43="","",IF(J43="","Open","Fixed"))</f>
        <v/>
      </c>
      <c r="L43" s="27">
        <f>IF(B43="","",IF(J43="",TODAY()-B43,J43-B43))</f>
        <v/>
      </c>
      <c r="M43" s="25" t="n"/>
    </row>
    <row r="44">
      <c r="A44" s="15" t="n">
        <v>40</v>
      </c>
      <c r="B44" s="24" t="n"/>
      <c r="C44" s="25" t="n"/>
      <c r="D44" s="25" t="n"/>
      <c r="E44" s="25" t="n"/>
      <c r="F44" s="26">
        <f>IF(E44="","",IFERROR(VLOOKUP(E44,'Items'!$A$5:$C$32,3,FALSE),""))</f>
        <v/>
      </c>
      <c r="G44" s="25" t="n"/>
      <c r="H44" s="25" t="n"/>
      <c r="I44" s="25" t="n"/>
      <c r="J44" s="24" t="n"/>
      <c r="K44" s="26">
        <f>IF(B44="","",IF(J44="","Open","Fixed"))</f>
        <v/>
      </c>
      <c r="L44" s="27">
        <f>IF(B44="","",IF(J44="",TODAY()-B44,J44-B44))</f>
        <v/>
      </c>
      <c r="M44" s="25" t="n"/>
    </row>
    <row r="45">
      <c r="A45" s="15" t="n">
        <v>41</v>
      </c>
      <c r="B45" s="24" t="n"/>
      <c r="C45" s="25" t="n"/>
      <c r="D45" s="25" t="n"/>
      <c r="E45" s="25" t="n"/>
      <c r="F45" s="26">
        <f>IF(E45="","",IFERROR(VLOOKUP(E45,'Items'!$A$5:$C$32,3,FALSE),""))</f>
        <v/>
      </c>
      <c r="G45" s="25" t="n"/>
      <c r="H45" s="25" t="n"/>
      <c r="I45" s="25" t="n"/>
      <c r="J45" s="24" t="n"/>
      <c r="K45" s="26">
        <f>IF(B45="","",IF(J45="","Open","Fixed"))</f>
        <v/>
      </c>
      <c r="L45" s="27">
        <f>IF(B45="","",IF(J45="",TODAY()-B45,J45-B45))</f>
        <v/>
      </c>
      <c r="M45" s="25" t="n"/>
    </row>
    <row r="46">
      <c r="A46" s="15" t="n">
        <v>42</v>
      </c>
      <c r="B46" s="24" t="n"/>
      <c r="C46" s="25" t="n"/>
      <c r="D46" s="25" t="n"/>
      <c r="E46" s="25" t="n"/>
      <c r="F46" s="26">
        <f>IF(E46="","",IFERROR(VLOOKUP(E46,'Items'!$A$5:$C$32,3,FALSE),""))</f>
        <v/>
      </c>
      <c r="G46" s="25" t="n"/>
      <c r="H46" s="25" t="n"/>
      <c r="I46" s="25" t="n"/>
      <c r="J46" s="24" t="n"/>
      <c r="K46" s="26">
        <f>IF(B46="","",IF(J46="","Open","Fixed"))</f>
        <v/>
      </c>
      <c r="L46" s="27">
        <f>IF(B46="","",IF(J46="",TODAY()-B46,J46-B46))</f>
        <v/>
      </c>
      <c r="M46" s="25" t="n"/>
    </row>
    <row r="47">
      <c r="A47" s="15" t="n">
        <v>43</v>
      </c>
      <c r="B47" s="24" t="n"/>
      <c r="C47" s="25" t="n"/>
      <c r="D47" s="25" t="n"/>
      <c r="E47" s="25" t="n"/>
      <c r="F47" s="26">
        <f>IF(E47="","",IFERROR(VLOOKUP(E47,'Items'!$A$5:$C$32,3,FALSE),""))</f>
        <v/>
      </c>
      <c r="G47" s="25" t="n"/>
      <c r="H47" s="25" t="n"/>
      <c r="I47" s="25" t="n"/>
      <c r="J47" s="24" t="n"/>
      <c r="K47" s="26">
        <f>IF(B47="","",IF(J47="","Open","Fixed"))</f>
        <v/>
      </c>
      <c r="L47" s="27">
        <f>IF(B47="","",IF(J47="",TODAY()-B47,J47-B47))</f>
        <v/>
      </c>
      <c r="M47" s="25" t="n"/>
    </row>
    <row r="48">
      <c r="A48" s="15" t="n">
        <v>44</v>
      </c>
      <c r="B48" s="24" t="n"/>
      <c r="C48" s="25" t="n"/>
      <c r="D48" s="25" t="n"/>
      <c r="E48" s="25" t="n"/>
      <c r="F48" s="26">
        <f>IF(E48="","",IFERROR(VLOOKUP(E48,'Items'!$A$5:$C$32,3,FALSE),""))</f>
        <v/>
      </c>
      <c r="G48" s="25" t="n"/>
      <c r="H48" s="25" t="n"/>
      <c r="I48" s="25" t="n"/>
      <c r="J48" s="24" t="n"/>
      <c r="K48" s="26">
        <f>IF(B48="","",IF(J48="","Open","Fixed"))</f>
        <v/>
      </c>
      <c r="L48" s="27">
        <f>IF(B48="","",IF(J48="",TODAY()-B48,J48-B48))</f>
        <v/>
      </c>
      <c r="M48" s="25" t="n"/>
    </row>
    <row r="49">
      <c r="A49" s="15" t="n">
        <v>45</v>
      </c>
      <c r="B49" s="24" t="n"/>
      <c r="C49" s="25" t="n"/>
      <c r="D49" s="25" t="n"/>
      <c r="E49" s="25" t="n"/>
      <c r="F49" s="26">
        <f>IF(E49="","",IFERROR(VLOOKUP(E49,'Items'!$A$5:$C$32,3,FALSE),""))</f>
        <v/>
      </c>
      <c r="G49" s="25" t="n"/>
      <c r="H49" s="25" t="n"/>
      <c r="I49" s="25" t="n"/>
      <c r="J49" s="24" t="n"/>
      <c r="K49" s="26">
        <f>IF(B49="","",IF(J49="","Open","Fixed"))</f>
        <v/>
      </c>
      <c r="L49" s="27">
        <f>IF(B49="","",IF(J49="",TODAY()-B49,J49-B49))</f>
        <v/>
      </c>
      <c r="M49" s="25" t="n"/>
    </row>
    <row r="50">
      <c r="A50" s="15" t="n">
        <v>46</v>
      </c>
      <c r="B50" s="24" t="n"/>
      <c r="C50" s="25" t="n"/>
      <c r="D50" s="25" t="n"/>
      <c r="E50" s="25" t="n"/>
      <c r="F50" s="26">
        <f>IF(E50="","",IFERROR(VLOOKUP(E50,'Items'!$A$5:$C$32,3,FALSE),""))</f>
        <v/>
      </c>
      <c r="G50" s="25" t="n"/>
      <c r="H50" s="25" t="n"/>
      <c r="I50" s="25" t="n"/>
      <c r="J50" s="24" t="n"/>
      <c r="K50" s="26">
        <f>IF(B50="","",IF(J50="","Open","Fixed"))</f>
        <v/>
      </c>
      <c r="L50" s="27">
        <f>IF(B50="","",IF(J50="",TODAY()-B50,J50-B50))</f>
        <v/>
      </c>
      <c r="M50" s="25" t="n"/>
    </row>
    <row r="51">
      <c r="A51" s="15" t="n">
        <v>47</v>
      </c>
      <c r="B51" s="24" t="n"/>
      <c r="C51" s="25" t="n"/>
      <c r="D51" s="25" t="n"/>
      <c r="E51" s="25" t="n"/>
      <c r="F51" s="26">
        <f>IF(E51="","",IFERROR(VLOOKUP(E51,'Items'!$A$5:$C$32,3,FALSE),""))</f>
        <v/>
      </c>
      <c r="G51" s="25" t="n"/>
      <c r="H51" s="25" t="n"/>
      <c r="I51" s="25" t="n"/>
      <c r="J51" s="24" t="n"/>
      <c r="K51" s="26">
        <f>IF(B51="","",IF(J51="","Open","Fixed"))</f>
        <v/>
      </c>
      <c r="L51" s="27">
        <f>IF(B51="","",IF(J51="",TODAY()-B51,J51-B51))</f>
        <v/>
      </c>
      <c r="M51" s="25" t="n"/>
    </row>
    <row r="52">
      <c r="A52" s="15" t="n">
        <v>48</v>
      </c>
      <c r="B52" s="24" t="n"/>
      <c r="C52" s="25" t="n"/>
      <c r="D52" s="25" t="n"/>
      <c r="E52" s="25" t="n"/>
      <c r="F52" s="26">
        <f>IF(E52="","",IFERROR(VLOOKUP(E52,'Items'!$A$5:$C$32,3,FALSE),""))</f>
        <v/>
      </c>
      <c r="G52" s="25" t="n"/>
      <c r="H52" s="25" t="n"/>
      <c r="I52" s="25" t="n"/>
      <c r="J52" s="24" t="n"/>
      <c r="K52" s="26">
        <f>IF(B52="","",IF(J52="","Open","Fixed"))</f>
        <v/>
      </c>
      <c r="L52" s="27">
        <f>IF(B52="","",IF(J52="",TODAY()-B52,J52-B52))</f>
        <v/>
      </c>
      <c r="M52" s="25" t="n"/>
    </row>
    <row r="53">
      <c r="A53" s="15" t="n">
        <v>49</v>
      </c>
      <c r="B53" s="24" t="n"/>
      <c r="C53" s="25" t="n"/>
      <c r="D53" s="25" t="n"/>
      <c r="E53" s="25" t="n"/>
      <c r="F53" s="26">
        <f>IF(E53="","",IFERROR(VLOOKUP(E53,'Items'!$A$5:$C$32,3,FALSE),""))</f>
        <v/>
      </c>
      <c r="G53" s="25" t="n"/>
      <c r="H53" s="25" t="n"/>
      <c r="I53" s="25" t="n"/>
      <c r="J53" s="24" t="n"/>
      <c r="K53" s="26">
        <f>IF(B53="","",IF(J53="","Open","Fixed"))</f>
        <v/>
      </c>
      <c r="L53" s="27">
        <f>IF(B53="","",IF(J53="",TODAY()-B53,J53-B53))</f>
        <v/>
      </c>
      <c r="M53" s="25" t="n"/>
    </row>
    <row r="54">
      <c r="A54" s="15" t="n">
        <v>50</v>
      </c>
      <c r="B54" s="24" t="n"/>
      <c r="C54" s="25" t="n"/>
      <c r="D54" s="25" t="n"/>
      <c r="E54" s="25" t="n"/>
      <c r="F54" s="26">
        <f>IF(E54="","",IFERROR(VLOOKUP(E54,'Items'!$A$5:$C$32,3,FALSE),""))</f>
        <v/>
      </c>
      <c r="G54" s="25" t="n"/>
      <c r="H54" s="25" t="n"/>
      <c r="I54" s="25" t="n"/>
      <c r="J54" s="24" t="n"/>
      <c r="K54" s="26">
        <f>IF(B54="","",IF(J54="","Open","Fixed"))</f>
        <v/>
      </c>
      <c r="L54" s="27">
        <f>IF(B54="","",IF(J54="",TODAY()-B54,J54-B54))</f>
        <v/>
      </c>
      <c r="M54" s="25" t="n"/>
    </row>
    <row r="55">
      <c r="A55" s="15" t="n">
        <v>51</v>
      </c>
      <c r="B55" s="24" t="n"/>
      <c r="C55" s="25" t="n"/>
      <c r="D55" s="25" t="n"/>
      <c r="E55" s="25" t="n"/>
      <c r="F55" s="26">
        <f>IF(E55="","",IFERROR(VLOOKUP(E55,'Items'!$A$5:$C$32,3,FALSE),""))</f>
        <v/>
      </c>
      <c r="G55" s="25" t="n"/>
      <c r="H55" s="25" t="n"/>
      <c r="I55" s="25" t="n"/>
      <c r="J55" s="24" t="n"/>
      <c r="K55" s="26">
        <f>IF(B55="","",IF(J55="","Open","Fixed"))</f>
        <v/>
      </c>
      <c r="L55" s="27">
        <f>IF(B55="","",IF(J55="",TODAY()-B55,J55-B55))</f>
        <v/>
      </c>
      <c r="M55" s="25" t="n"/>
    </row>
    <row r="56">
      <c r="A56" s="15" t="n">
        <v>52</v>
      </c>
      <c r="B56" s="24" t="n"/>
      <c r="C56" s="25" t="n"/>
      <c r="D56" s="25" t="n"/>
      <c r="E56" s="25" t="n"/>
      <c r="F56" s="26">
        <f>IF(E56="","",IFERROR(VLOOKUP(E56,'Items'!$A$5:$C$32,3,FALSE),""))</f>
        <v/>
      </c>
      <c r="G56" s="25" t="n"/>
      <c r="H56" s="25" t="n"/>
      <c r="I56" s="25" t="n"/>
      <c r="J56" s="24" t="n"/>
      <c r="K56" s="26">
        <f>IF(B56="","",IF(J56="","Open","Fixed"))</f>
        <v/>
      </c>
      <c r="L56" s="27">
        <f>IF(B56="","",IF(J56="",TODAY()-B56,J56-B56))</f>
        <v/>
      </c>
      <c r="M56" s="25" t="n"/>
    </row>
    <row r="57">
      <c r="A57" s="15" t="n">
        <v>53</v>
      </c>
      <c r="B57" s="24" t="n"/>
      <c r="C57" s="25" t="n"/>
      <c r="D57" s="25" t="n"/>
      <c r="E57" s="25" t="n"/>
      <c r="F57" s="26">
        <f>IF(E57="","",IFERROR(VLOOKUP(E57,'Items'!$A$5:$C$32,3,FALSE),""))</f>
        <v/>
      </c>
      <c r="G57" s="25" t="n"/>
      <c r="H57" s="25" t="n"/>
      <c r="I57" s="25" t="n"/>
      <c r="J57" s="24" t="n"/>
      <c r="K57" s="26">
        <f>IF(B57="","",IF(J57="","Open","Fixed"))</f>
        <v/>
      </c>
      <c r="L57" s="27">
        <f>IF(B57="","",IF(J57="",TODAY()-B57,J57-B57))</f>
        <v/>
      </c>
      <c r="M57" s="25" t="n"/>
    </row>
    <row r="58">
      <c r="A58" s="15" t="n">
        <v>54</v>
      </c>
      <c r="B58" s="24" t="n"/>
      <c r="C58" s="25" t="n"/>
      <c r="D58" s="25" t="n"/>
      <c r="E58" s="25" t="n"/>
      <c r="F58" s="26">
        <f>IF(E58="","",IFERROR(VLOOKUP(E58,'Items'!$A$5:$C$32,3,FALSE),""))</f>
        <v/>
      </c>
      <c r="G58" s="25" t="n"/>
      <c r="H58" s="25" t="n"/>
      <c r="I58" s="25" t="n"/>
      <c r="J58" s="24" t="n"/>
      <c r="K58" s="26">
        <f>IF(B58="","",IF(J58="","Open","Fixed"))</f>
        <v/>
      </c>
      <c r="L58" s="27">
        <f>IF(B58="","",IF(J58="",TODAY()-B58,J58-B58))</f>
        <v/>
      </c>
      <c r="M58" s="25" t="n"/>
    </row>
    <row r="59">
      <c r="A59" s="15" t="n">
        <v>55</v>
      </c>
      <c r="B59" s="24" t="n"/>
      <c r="C59" s="25" t="n"/>
      <c r="D59" s="25" t="n"/>
      <c r="E59" s="25" t="n"/>
      <c r="F59" s="26">
        <f>IF(E59="","",IFERROR(VLOOKUP(E59,'Items'!$A$5:$C$32,3,FALSE),""))</f>
        <v/>
      </c>
      <c r="G59" s="25" t="n"/>
      <c r="H59" s="25" t="n"/>
      <c r="I59" s="25" t="n"/>
      <c r="J59" s="24" t="n"/>
      <c r="K59" s="26">
        <f>IF(B59="","",IF(J59="","Open","Fixed"))</f>
        <v/>
      </c>
      <c r="L59" s="27">
        <f>IF(B59="","",IF(J59="",TODAY()-B59,J59-B59))</f>
        <v/>
      </c>
      <c r="M59" s="25" t="n"/>
    </row>
    <row r="60">
      <c r="A60" s="15" t="n">
        <v>56</v>
      </c>
      <c r="B60" s="24" t="n"/>
      <c r="C60" s="25" t="n"/>
      <c r="D60" s="25" t="n"/>
      <c r="E60" s="25" t="n"/>
      <c r="F60" s="26">
        <f>IF(E60="","",IFERROR(VLOOKUP(E60,'Items'!$A$5:$C$32,3,FALSE),""))</f>
        <v/>
      </c>
      <c r="G60" s="25" t="n"/>
      <c r="H60" s="25" t="n"/>
      <c r="I60" s="25" t="n"/>
      <c r="J60" s="24" t="n"/>
      <c r="K60" s="26">
        <f>IF(B60="","",IF(J60="","Open","Fixed"))</f>
        <v/>
      </c>
      <c r="L60" s="27">
        <f>IF(B60="","",IF(J60="",TODAY()-B60,J60-B60))</f>
        <v/>
      </c>
      <c r="M60" s="25" t="n"/>
    </row>
    <row r="61">
      <c r="A61" s="15" t="n">
        <v>57</v>
      </c>
      <c r="B61" s="24" t="n"/>
      <c r="C61" s="25" t="n"/>
      <c r="D61" s="25" t="n"/>
      <c r="E61" s="25" t="n"/>
      <c r="F61" s="26">
        <f>IF(E61="","",IFERROR(VLOOKUP(E61,'Items'!$A$5:$C$32,3,FALSE),""))</f>
        <v/>
      </c>
      <c r="G61" s="25" t="n"/>
      <c r="H61" s="25" t="n"/>
      <c r="I61" s="25" t="n"/>
      <c r="J61" s="24" t="n"/>
      <c r="K61" s="26">
        <f>IF(B61="","",IF(J61="","Open","Fixed"))</f>
        <v/>
      </c>
      <c r="L61" s="27">
        <f>IF(B61="","",IF(J61="",TODAY()-B61,J61-B61))</f>
        <v/>
      </c>
      <c r="M61" s="25" t="n"/>
    </row>
    <row r="62">
      <c r="A62" s="15" t="n">
        <v>58</v>
      </c>
      <c r="B62" s="24" t="n"/>
      <c r="C62" s="25" t="n"/>
      <c r="D62" s="25" t="n"/>
      <c r="E62" s="25" t="n"/>
      <c r="F62" s="26">
        <f>IF(E62="","",IFERROR(VLOOKUP(E62,'Items'!$A$5:$C$32,3,FALSE),""))</f>
        <v/>
      </c>
      <c r="G62" s="25" t="n"/>
      <c r="H62" s="25" t="n"/>
      <c r="I62" s="25" t="n"/>
      <c r="J62" s="24" t="n"/>
      <c r="K62" s="26">
        <f>IF(B62="","",IF(J62="","Open","Fixed"))</f>
        <v/>
      </c>
      <c r="L62" s="27">
        <f>IF(B62="","",IF(J62="",TODAY()-B62,J62-B62))</f>
        <v/>
      </c>
      <c r="M62" s="25" t="n"/>
    </row>
    <row r="63">
      <c r="A63" s="15" t="n">
        <v>59</v>
      </c>
      <c r="B63" s="24" t="n"/>
      <c r="C63" s="25" t="n"/>
      <c r="D63" s="25" t="n"/>
      <c r="E63" s="25" t="n"/>
      <c r="F63" s="26">
        <f>IF(E63="","",IFERROR(VLOOKUP(E63,'Items'!$A$5:$C$32,3,FALSE),""))</f>
        <v/>
      </c>
      <c r="G63" s="25" t="n"/>
      <c r="H63" s="25" t="n"/>
      <c r="I63" s="25" t="n"/>
      <c r="J63" s="24" t="n"/>
      <c r="K63" s="26">
        <f>IF(B63="","",IF(J63="","Open","Fixed"))</f>
        <v/>
      </c>
      <c r="L63" s="27">
        <f>IF(B63="","",IF(J63="",TODAY()-B63,J63-B63))</f>
        <v/>
      </c>
      <c r="M63" s="25" t="n"/>
    </row>
    <row r="64">
      <c r="A64" s="15" t="n">
        <v>60</v>
      </c>
      <c r="B64" s="24" t="n"/>
      <c r="C64" s="25" t="n"/>
      <c r="D64" s="25" t="n"/>
      <c r="E64" s="25" t="n"/>
      <c r="F64" s="26">
        <f>IF(E64="","",IFERROR(VLOOKUP(E64,'Items'!$A$5:$C$32,3,FALSE),""))</f>
        <v/>
      </c>
      <c r="G64" s="25" t="n"/>
      <c r="H64" s="25" t="n"/>
      <c r="I64" s="25" t="n"/>
      <c r="J64" s="24" t="n"/>
      <c r="K64" s="26">
        <f>IF(B64="","",IF(J64="","Open","Fixed"))</f>
        <v/>
      </c>
      <c r="L64" s="27">
        <f>IF(B64="","",IF(J64="",TODAY()-B64,J64-B64))</f>
        <v/>
      </c>
      <c r="M64" s="25" t="n"/>
    </row>
    <row r="65">
      <c r="A65" s="15" t="n">
        <v>61</v>
      </c>
      <c r="B65" s="24" t="n"/>
      <c r="C65" s="25" t="n"/>
      <c r="D65" s="25" t="n"/>
      <c r="E65" s="25" t="n"/>
      <c r="F65" s="26">
        <f>IF(E65="","",IFERROR(VLOOKUP(E65,'Items'!$A$5:$C$32,3,FALSE),""))</f>
        <v/>
      </c>
      <c r="G65" s="25" t="n"/>
      <c r="H65" s="25" t="n"/>
      <c r="I65" s="25" t="n"/>
      <c r="J65" s="24" t="n"/>
      <c r="K65" s="26">
        <f>IF(B65="","",IF(J65="","Open","Fixed"))</f>
        <v/>
      </c>
      <c r="L65" s="27">
        <f>IF(B65="","",IF(J65="",TODAY()-B65,J65-B65))</f>
        <v/>
      </c>
      <c r="M65" s="25" t="n"/>
    </row>
    <row r="66">
      <c r="A66" s="15" t="n">
        <v>62</v>
      </c>
      <c r="B66" s="24" t="n"/>
      <c r="C66" s="25" t="n"/>
      <c r="D66" s="25" t="n"/>
      <c r="E66" s="25" t="n"/>
      <c r="F66" s="26">
        <f>IF(E66="","",IFERROR(VLOOKUP(E66,'Items'!$A$5:$C$32,3,FALSE),""))</f>
        <v/>
      </c>
      <c r="G66" s="25" t="n"/>
      <c r="H66" s="25" t="n"/>
      <c r="I66" s="25" t="n"/>
      <c r="J66" s="24" t="n"/>
      <c r="K66" s="26">
        <f>IF(B66="","",IF(J66="","Open","Fixed"))</f>
        <v/>
      </c>
      <c r="L66" s="27">
        <f>IF(B66="","",IF(J66="",TODAY()-B66,J66-B66))</f>
        <v/>
      </c>
      <c r="M66" s="25" t="n"/>
    </row>
    <row r="67">
      <c r="A67" s="15" t="n">
        <v>63</v>
      </c>
      <c r="B67" s="24" t="n"/>
      <c r="C67" s="25" t="n"/>
      <c r="D67" s="25" t="n"/>
      <c r="E67" s="25" t="n"/>
      <c r="F67" s="26">
        <f>IF(E67="","",IFERROR(VLOOKUP(E67,'Items'!$A$5:$C$32,3,FALSE),""))</f>
        <v/>
      </c>
      <c r="G67" s="25" t="n"/>
      <c r="H67" s="25" t="n"/>
      <c r="I67" s="25" t="n"/>
      <c r="J67" s="24" t="n"/>
      <c r="K67" s="26">
        <f>IF(B67="","",IF(J67="","Open","Fixed"))</f>
        <v/>
      </c>
      <c r="L67" s="27">
        <f>IF(B67="","",IF(J67="",TODAY()-B67,J67-B67))</f>
        <v/>
      </c>
      <c r="M67" s="25" t="n"/>
    </row>
    <row r="68">
      <c r="A68" s="15" t="n">
        <v>64</v>
      </c>
      <c r="B68" s="24" t="n"/>
      <c r="C68" s="25" t="n"/>
      <c r="D68" s="25" t="n"/>
      <c r="E68" s="25" t="n"/>
      <c r="F68" s="26">
        <f>IF(E68="","",IFERROR(VLOOKUP(E68,'Items'!$A$5:$C$32,3,FALSE),""))</f>
        <v/>
      </c>
      <c r="G68" s="25" t="n"/>
      <c r="H68" s="25" t="n"/>
      <c r="I68" s="25" t="n"/>
      <c r="J68" s="24" t="n"/>
      <c r="K68" s="26">
        <f>IF(B68="","",IF(J68="","Open","Fixed"))</f>
        <v/>
      </c>
      <c r="L68" s="27">
        <f>IF(B68="","",IF(J68="",TODAY()-B68,J68-B68))</f>
        <v/>
      </c>
      <c r="M68" s="25" t="n"/>
    </row>
    <row r="69">
      <c r="A69" s="15" t="n">
        <v>65</v>
      </c>
      <c r="B69" s="24" t="n"/>
      <c r="C69" s="25" t="n"/>
      <c r="D69" s="25" t="n"/>
      <c r="E69" s="25" t="n"/>
      <c r="F69" s="26">
        <f>IF(E69="","",IFERROR(VLOOKUP(E69,'Items'!$A$5:$C$32,3,FALSE),""))</f>
        <v/>
      </c>
      <c r="G69" s="25" t="n"/>
      <c r="H69" s="25" t="n"/>
      <c r="I69" s="25" t="n"/>
      <c r="J69" s="24" t="n"/>
      <c r="K69" s="26">
        <f>IF(B69="","",IF(J69="","Open","Fixed"))</f>
        <v/>
      </c>
      <c r="L69" s="27">
        <f>IF(B69="","",IF(J69="",TODAY()-B69,J69-B69))</f>
        <v/>
      </c>
      <c r="M69" s="25" t="n"/>
    </row>
    <row r="70">
      <c r="A70" s="15" t="n">
        <v>66</v>
      </c>
      <c r="B70" s="24" t="n"/>
      <c r="C70" s="25" t="n"/>
      <c r="D70" s="25" t="n"/>
      <c r="E70" s="25" t="n"/>
      <c r="F70" s="26">
        <f>IF(E70="","",IFERROR(VLOOKUP(E70,'Items'!$A$5:$C$32,3,FALSE),""))</f>
        <v/>
      </c>
      <c r="G70" s="25" t="n"/>
      <c r="H70" s="25" t="n"/>
      <c r="I70" s="25" t="n"/>
      <c r="J70" s="24" t="n"/>
      <c r="K70" s="26">
        <f>IF(B70="","",IF(J70="","Open","Fixed"))</f>
        <v/>
      </c>
      <c r="L70" s="27">
        <f>IF(B70="","",IF(J70="",TODAY()-B70,J70-B70))</f>
        <v/>
      </c>
      <c r="M70" s="25" t="n"/>
    </row>
    <row r="71">
      <c r="A71" s="15" t="n">
        <v>67</v>
      </c>
      <c r="B71" s="24" t="n"/>
      <c r="C71" s="25" t="n"/>
      <c r="D71" s="25" t="n"/>
      <c r="E71" s="25" t="n"/>
      <c r="F71" s="26">
        <f>IF(E71="","",IFERROR(VLOOKUP(E71,'Items'!$A$5:$C$32,3,FALSE),""))</f>
        <v/>
      </c>
      <c r="G71" s="25" t="n"/>
      <c r="H71" s="25" t="n"/>
      <c r="I71" s="25" t="n"/>
      <c r="J71" s="24" t="n"/>
      <c r="K71" s="26">
        <f>IF(B71="","",IF(J71="","Open","Fixed"))</f>
        <v/>
      </c>
      <c r="L71" s="27">
        <f>IF(B71="","",IF(J71="",TODAY()-B71,J71-B71))</f>
        <v/>
      </c>
      <c r="M71" s="25" t="n"/>
    </row>
    <row r="72">
      <c r="A72" s="15" t="n">
        <v>68</v>
      </c>
      <c r="B72" s="24" t="n"/>
      <c r="C72" s="25" t="n"/>
      <c r="D72" s="25" t="n"/>
      <c r="E72" s="25" t="n"/>
      <c r="F72" s="26">
        <f>IF(E72="","",IFERROR(VLOOKUP(E72,'Items'!$A$5:$C$32,3,FALSE),""))</f>
        <v/>
      </c>
      <c r="G72" s="25" t="n"/>
      <c r="H72" s="25" t="n"/>
      <c r="I72" s="25" t="n"/>
      <c r="J72" s="24" t="n"/>
      <c r="K72" s="26">
        <f>IF(B72="","",IF(J72="","Open","Fixed"))</f>
        <v/>
      </c>
      <c r="L72" s="27">
        <f>IF(B72="","",IF(J72="",TODAY()-B72,J72-B72))</f>
        <v/>
      </c>
      <c r="M72" s="25" t="n"/>
    </row>
    <row r="73">
      <c r="A73" s="15" t="n">
        <v>69</v>
      </c>
      <c r="B73" s="24" t="n"/>
      <c r="C73" s="25" t="n"/>
      <c r="D73" s="25" t="n"/>
      <c r="E73" s="25" t="n"/>
      <c r="F73" s="26">
        <f>IF(E73="","",IFERROR(VLOOKUP(E73,'Items'!$A$5:$C$32,3,FALSE),""))</f>
        <v/>
      </c>
      <c r="G73" s="25" t="n"/>
      <c r="H73" s="25" t="n"/>
      <c r="I73" s="25" t="n"/>
      <c r="J73" s="24" t="n"/>
      <c r="K73" s="26">
        <f>IF(B73="","",IF(J73="","Open","Fixed"))</f>
        <v/>
      </c>
      <c r="L73" s="27">
        <f>IF(B73="","",IF(J73="",TODAY()-B73,J73-B73))</f>
        <v/>
      </c>
      <c r="M73" s="25" t="n"/>
    </row>
    <row r="74">
      <c r="A74" s="15" t="n">
        <v>70</v>
      </c>
      <c r="B74" s="24" t="n"/>
      <c r="C74" s="25" t="n"/>
      <c r="D74" s="25" t="n"/>
      <c r="E74" s="25" t="n"/>
      <c r="F74" s="26">
        <f>IF(E74="","",IFERROR(VLOOKUP(E74,'Items'!$A$5:$C$32,3,FALSE),""))</f>
        <v/>
      </c>
      <c r="G74" s="25" t="n"/>
      <c r="H74" s="25" t="n"/>
      <c r="I74" s="25" t="n"/>
      <c r="J74" s="24" t="n"/>
      <c r="K74" s="26">
        <f>IF(B74="","",IF(J74="","Open","Fixed"))</f>
        <v/>
      </c>
      <c r="L74" s="27">
        <f>IF(B74="","",IF(J74="",TODAY()-B74,J74-B74))</f>
        <v/>
      </c>
      <c r="M74" s="25" t="n"/>
    </row>
    <row r="75">
      <c r="A75" s="15" t="n">
        <v>71</v>
      </c>
      <c r="B75" s="24" t="n"/>
      <c r="C75" s="25" t="n"/>
      <c r="D75" s="25" t="n"/>
      <c r="E75" s="25" t="n"/>
      <c r="F75" s="26">
        <f>IF(E75="","",IFERROR(VLOOKUP(E75,'Items'!$A$5:$C$32,3,FALSE),""))</f>
        <v/>
      </c>
      <c r="G75" s="25" t="n"/>
      <c r="H75" s="25" t="n"/>
      <c r="I75" s="25" t="n"/>
      <c r="J75" s="24" t="n"/>
      <c r="K75" s="26">
        <f>IF(B75="","",IF(J75="","Open","Fixed"))</f>
        <v/>
      </c>
      <c r="L75" s="27">
        <f>IF(B75="","",IF(J75="",TODAY()-B75,J75-B75))</f>
        <v/>
      </c>
      <c r="M75" s="25" t="n"/>
    </row>
    <row r="76">
      <c r="A76" s="15" t="n">
        <v>72</v>
      </c>
      <c r="B76" s="24" t="n"/>
      <c r="C76" s="25" t="n"/>
      <c r="D76" s="25" t="n"/>
      <c r="E76" s="25" t="n"/>
      <c r="F76" s="26">
        <f>IF(E76="","",IFERROR(VLOOKUP(E76,'Items'!$A$5:$C$32,3,FALSE),""))</f>
        <v/>
      </c>
      <c r="G76" s="25" t="n"/>
      <c r="H76" s="25" t="n"/>
      <c r="I76" s="25" t="n"/>
      <c r="J76" s="24" t="n"/>
      <c r="K76" s="26">
        <f>IF(B76="","",IF(J76="","Open","Fixed"))</f>
        <v/>
      </c>
      <c r="L76" s="27">
        <f>IF(B76="","",IF(J76="",TODAY()-B76,J76-B76))</f>
        <v/>
      </c>
      <c r="M76" s="25" t="n"/>
    </row>
    <row r="77">
      <c r="A77" s="15" t="n">
        <v>73</v>
      </c>
      <c r="B77" s="24" t="n"/>
      <c r="C77" s="25" t="n"/>
      <c r="D77" s="25" t="n"/>
      <c r="E77" s="25" t="n"/>
      <c r="F77" s="26">
        <f>IF(E77="","",IFERROR(VLOOKUP(E77,'Items'!$A$5:$C$32,3,FALSE),""))</f>
        <v/>
      </c>
      <c r="G77" s="25" t="n"/>
      <c r="H77" s="25" t="n"/>
      <c r="I77" s="25" t="n"/>
      <c r="J77" s="24" t="n"/>
      <c r="K77" s="26">
        <f>IF(B77="","",IF(J77="","Open","Fixed"))</f>
        <v/>
      </c>
      <c r="L77" s="27">
        <f>IF(B77="","",IF(J77="",TODAY()-B77,J77-B77))</f>
        <v/>
      </c>
      <c r="M77" s="25" t="n"/>
    </row>
    <row r="78">
      <c r="A78" s="15" t="n">
        <v>74</v>
      </c>
      <c r="B78" s="24" t="n"/>
      <c r="C78" s="25" t="n"/>
      <c r="D78" s="25" t="n"/>
      <c r="E78" s="25" t="n"/>
      <c r="F78" s="26">
        <f>IF(E78="","",IFERROR(VLOOKUP(E78,'Items'!$A$5:$C$32,3,FALSE),""))</f>
        <v/>
      </c>
      <c r="G78" s="25" t="n"/>
      <c r="H78" s="25" t="n"/>
      <c r="I78" s="25" t="n"/>
      <c r="J78" s="24" t="n"/>
      <c r="K78" s="26">
        <f>IF(B78="","",IF(J78="","Open","Fixed"))</f>
        <v/>
      </c>
      <c r="L78" s="27">
        <f>IF(B78="","",IF(J78="",TODAY()-B78,J78-B78))</f>
        <v/>
      </c>
      <c r="M78" s="25" t="n"/>
    </row>
    <row r="79">
      <c r="A79" s="15" t="n">
        <v>75</v>
      </c>
      <c r="B79" s="24" t="n"/>
      <c r="C79" s="25" t="n"/>
      <c r="D79" s="25" t="n"/>
      <c r="E79" s="25" t="n"/>
      <c r="F79" s="26">
        <f>IF(E79="","",IFERROR(VLOOKUP(E79,'Items'!$A$5:$C$32,3,FALSE),""))</f>
        <v/>
      </c>
      <c r="G79" s="25" t="n"/>
      <c r="H79" s="25" t="n"/>
      <c r="I79" s="25" t="n"/>
      <c r="J79" s="24" t="n"/>
      <c r="K79" s="26">
        <f>IF(B79="","",IF(J79="","Open","Fixed"))</f>
        <v/>
      </c>
      <c r="L79" s="27">
        <f>IF(B79="","",IF(J79="",TODAY()-B79,J79-B79))</f>
        <v/>
      </c>
      <c r="M79" s="25" t="n"/>
    </row>
    <row r="80">
      <c r="A80" s="15" t="n">
        <v>76</v>
      </c>
      <c r="B80" s="24" t="n"/>
      <c r="C80" s="25" t="n"/>
      <c r="D80" s="25" t="n"/>
      <c r="E80" s="25" t="n"/>
      <c r="F80" s="26">
        <f>IF(E80="","",IFERROR(VLOOKUP(E80,'Items'!$A$5:$C$32,3,FALSE),""))</f>
        <v/>
      </c>
      <c r="G80" s="25" t="n"/>
      <c r="H80" s="25" t="n"/>
      <c r="I80" s="25" t="n"/>
      <c r="J80" s="24" t="n"/>
      <c r="K80" s="26">
        <f>IF(B80="","",IF(J80="","Open","Fixed"))</f>
        <v/>
      </c>
      <c r="L80" s="27">
        <f>IF(B80="","",IF(J80="",TODAY()-B80,J80-B80))</f>
        <v/>
      </c>
      <c r="M80" s="25" t="n"/>
    </row>
    <row r="81">
      <c r="A81" s="15" t="n">
        <v>77</v>
      </c>
      <c r="B81" s="24" t="n"/>
      <c r="C81" s="25" t="n"/>
      <c r="D81" s="25" t="n"/>
      <c r="E81" s="25" t="n"/>
      <c r="F81" s="26">
        <f>IF(E81="","",IFERROR(VLOOKUP(E81,'Items'!$A$5:$C$32,3,FALSE),""))</f>
        <v/>
      </c>
      <c r="G81" s="25" t="n"/>
      <c r="H81" s="25" t="n"/>
      <c r="I81" s="25" t="n"/>
      <c r="J81" s="24" t="n"/>
      <c r="K81" s="26">
        <f>IF(B81="","",IF(J81="","Open","Fixed"))</f>
        <v/>
      </c>
      <c r="L81" s="27">
        <f>IF(B81="","",IF(J81="",TODAY()-B81,J81-B81))</f>
        <v/>
      </c>
      <c r="M81" s="25" t="n"/>
    </row>
    <row r="82">
      <c r="A82" s="15" t="n">
        <v>78</v>
      </c>
      <c r="B82" s="24" t="n"/>
      <c r="C82" s="25" t="n"/>
      <c r="D82" s="25" t="n"/>
      <c r="E82" s="25" t="n"/>
      <c r="F82" s="26">
        <f>IF(E82="","",IFERROR(VLOOKUP(E82,'Items'!$A$5:$C$32,3,FALSE),""))</f>
        <v/>
      </c>
      <c r="G82" s="25" t="n"/>
      <c r="H82" s="25" t="n"/>
      <c r="I82" s="25" t="n"/>
      <c r="J82" s="24" t="n"/>
      <c r="K82" s="26">
        <f>IF(B82="","",IF(J82="","Open","Fixed"))</f>
        <v/>
      </c>
      <c r="L82" s="27">
        <f>IF(B82="","",IF(J82="",TODAY()-B82,J82-B82))</f>
        <v/>
      </c>
      <c r="M82" s="25" t="n"/>
    </row>
    <row r="83">
      <c r="A83" s="15" t="n">
        <v>79</v>
      </c>
      <c r="B83" s="24" t="n"/>
      <c r="C83" s="25" t="n"/>
      <c r="D83" s="25" t="n"/>
      <c r="E83" s="25" t="n"/>
      <c r="F83" s="26">
        <f>IF(E83="","",IFERROR(VLOOKUP(E83,'Items'!$A$5:$C$32,3,FALSE),""))</f>
        <v/>
      </c>
      <c r="G83" s="25" t="n"/>
      <c r="H83" s="25" t="n"/>
      <c r="I83" s="25" t="n"/>
      <c r="J83" s="24" t="n"/>
      <c r="K83" s="26">
        <f>IF(B83="","",IF(J83="","Open","Fixed"))</f>
        <v/>
      </c>
      <c r="L83" s="27">
        <f>IF(B83="","",IF(J83="",TODAY()-B83,J83-B83))</f>
        <v/>
      </c>
      <c r="M83" s="25" t="n"/>
    </row>
    <row r="84">
      <c r="A84" s="15" t="n">
        <v>80</v>
      </c>
      <c r="B84" s="24" t="n"/>
      <c r="C84" s="25" t="n"/>
      <c r="D84" s="25" t="n"/>
      <c r="E84" s="25" t="n"/>
      <c r="F84" s="26">
        <f>IF(E84="","",IFERROR(VLOOKUP(E84,'Items'!$A$5:$C$32,3,FALSE),""))</f>
        <v/>
      </c>
      <c r="G84" s="25" t="n"/>
      <c r="H84" s="25" t="n"/>
      <c r="I84" s="25" t="n"/>
      <c r="J84" s="24" t="n"/>
      <c r="K84" s="26">
        <f>IF(B84="","",IF(J84="","Open","Fixed"))</f>
        <v/>
      </c>
      <c r="L84" s="27">
        <f>IF(B84="","",IF(J84="",TODAY()-B84,J84-B84))</f>
        <v/>
      </c>
      <c r="M84" s="25" t="n"/>
    </row>
    <row r="85">
      <c r="A85" s="15" t="n">
        <v>81</v>
      </c>
      <c r="B85" s="24" t="n"/>
      <c r="C85" s="25" t="n"/>
      <c r="D85" s="25" t="n"/>
      <c r="E85" s="25" t="n"/>
      <c r="F85" s="26">
        <f>IF(E85="","",IFERROR(VLOOKUP(E85,'Items'!$A$5:$C$32,3,FALSE),""))</f>
        <v/>
      </c>
      <c r="G85" s="25" t="n"/>
      <c r="H85" s="25" t="n"/>
      <c r="I85" s="25" t="n"/>
      <c r="J85" s="24" t="n"/>
      <c r="K85" s="26">
        <f>IF(B85="","",IF(J85="","Open","Fixed"))</f>
        <v/>
      </c>
      <c r="L85" s="27">
        <f>IF(B85="","",IF(J85="",TODAY()-B85,J85-B85))</f>
        <v/>
      </c>
      <c r="M85" s="25" t="n"/>
    </row>
    <row r="86">
      <c r="A86" s="15" t="n">
        <v>82</v>
      </c>
      <c r="B86" s="24" t="n"/>
      <c r="C86" s="25" t="n"/>
      <c r="D86" s="25" t="n"/>
      <c r="E86" s="25" t="n"/>
      <c r="F86" s="26">
        <f>IF(E86="","",IFERROR(VLOOKUP(E86,'Items'!$A$5:$C$32,3,FALSE),""))</f>
        <v/>
      </c>
      <c r="G86" s="25" t="n"/>
      <c r="H86" s="25" t="n"/>
      <c r="I86" s="25" t="n"/>
      <c r="J86" s="24" t="n"/>
      <c r="K86" s="26">
        <f>IF(B86="","",IF(J86="","Open","Fixed"))</f>
        <v/>
      </c>
      <c r="L86" s="27">
        <f>IF(B86="","",IF(J86="",TODAY()-B86,J86-B86))</f>
        <v/>
      </c>
      <c r="M86" s="25" t="n"/>
    </row>
    <row r="87">
      <c r="A87" s="15" t="n">
        <v>83</v>
      </c>
      <c r="B87" s="24" t="n"/>
      <c r="C87" s="25" t="n"/>
      <c r="D87" s="25" t="n"/>
      <c r="E87" s="25" t="n"/>
      <c r="F87" s="26">
        <f>IF(E87="","",IFERROR(VLOOKUP(E87,'Items'!$A$5:$C$32,3,FALSE),""))</f>
        <v/>
      </c>
      <c r="G87" s="25" t="n"/>
      <c r="H87" s="25" t="n"/>
      <c r="I87" s="25" t="n"/>
      <c r="J87" s="24" t="n"/>
      <c r="K87" s="26">
        <f>IF(B87="","",IF(J87="","Open","Fixed"))</f>
        <v/>
      </c>
      <c r="L87" s="27">
        <f>IF(B87="","",IF(J87="",TODAY()-B87,J87-B87))</f>
        <v/>
      </c>
      <c r="M87" s="25" t="n"/>
    </row>
    <row r="88">
      <c r="A88" s="15" t="n">
        <v>84</v>
      </c>
      <c r="B88" s="24" t="n"/>
      <c r="C88" s="25" t="n"/>
      <c r="D88" s="25" t="n"/>
      <c r="E88" s="25" t="n"/>
      <c r="F88" s="26">
        <f>IF(E88="","",IFERROR(VLOOKUP(E88,'Items'!$A$5:$C$32,3,FALSE),""))</f>
        <v/>
      </c>
      <c r="G88" s="25" t="n"/>
      <c r="H88" s="25" t="n"/>
      <c r="I88" s="25" t="n"/>
      <c r="J88" s="24" t="n"/>
      <c r="K88" s="26">
        <f>IF(B88="","",IF(J88="","Open","Fixed"))</f>
        <v/>
      </c>
      <c r="L88" s="27">
        <f>IF(B88="","",IF(J88="",TODAY()-B88,J88-B88))</f>
        <v/>
      </c>
      <c r="M88" s="25" t="n"/>
    </row>
    <row r="89">
      <c r="A89" s="15" t="n">
        <v>85</v>
      </c>
      <c r="B89" s="24" t="n"/>
      <c r="C89" s="25" t="n"/>
      <c r="D89" s="25" t="n"/>
      <c r="E89" s="25" t="n"/>
      <c r="F89" s="26">
        <f>IF(E89="","",IFERROR(VLOOKUP(E89,'Items'!$A$5:$C$32,3,FALSE),""))</f>
        <v/>
      </c>
      <c r="G89" s="25" t="n"/>
      <c r="H89" s="25" t="n"/>
      <c r="I89" s="25" t="n"/>
      <c r="J89" s="24" t="n"/>
      <c r="K89" s="26">
        <f>IF(B89="","",IF(J89="","Open","Fixed"))</f>
        <v/>
      </c>
      <c r="L89" s="27">
        <f>IF(B89="","",IF(J89="",TODAY()-B89,J89-B89))</f>
        <v/>
      </c>
      <c r="M89" s="25" t="n"/>
    </row>
    <row r="90">
      <c r="A90" s="15" t="n">
        <v>86</v>
      </c>
      <c r="B90" s="24" t="n"/>
      <c r="C90" s="25" t="n"/>
      <c r="D90" s="25" t="n"/>
      <c r="E90" s="25" t="n"/>
      <c r="F90" s="26">
        <f>IF(E90="","",IFERROR(VLOOKUP(E90,'Items'!$A$5:$C$32,3,FALSE),""))</f>
        <v/>
      </c>
      <c r="G90" s="25" t="n"/>
      <c r="H90" s="25" t="n"/>
      <c r="I90" s="25" t="n"/>
      <c r="J90" s="24" t="n"/>
      <c r="K90" s="26">
        <f>IF(B90="","",IF(J90="","Open","Fixed"))</f>
        <v/>
      </c>
      <c r="L90" s="27">
        <f>IF(B90="","",IF(J90="",TODAY()-B90,J90-B90))</f>
        <v/>
      </c>
      <c r="M90" s="25" t="n"/>
    </row>
    <row r="91">
      <c r="A91" s="15" t="n">
        <v>87</v>
      </c>
      <c r="B91" s="24" t="n"/>
      <c r="C91" s="25" t="n"/>
      <c r="D91" s="25" t="n"/>
      <c r="E91" s="25" t="n"/>
      <c r="F91" s="26">
        <f>IF(E91="","",IFERROR(VLOOKUP(E91,'Items'!$A$5:$C$32,3,FALSE),""))</f>
        <v/>
      </c>
      <c r="G91" s="25" t="n"/>
      <c r="H91" s="25" t="n"/>
      <c r="I91" s="25" t="n"/>
      <c r="J91" s="24" t="n"/>
      <c r="K91" s="26">
        <f>IF(B91="","",IF(J91="","Open","Fixed"))</f>
        <v/>
      </c>
      <c r="L91" s="27">
        <f>IF(B91="","",IF(J91="",TODAY()-B91,J91-B91))</f>
        <v/>
      </c>
      <c r="M91" s="25" t="n"/>
    </row>
    <row r="92">
      <c r="A92" s="15" t="n">
        <v>88</v>
      </c>
      <c r="B92" s="24" t="n"/>
      <c r="C92" s="25" t="n"/>
      <c r="D92" s="25" t="n"/>
      <c r="E92" s="25" t="n"/>
      <c r="F92" s="26">
        <f>IF(E92="","",IFERROR(VLOOKUP(E92,'Items'!$A$5:$C$32,3,FALSE),""))</f>
        <v/>
      </c>
      <c r="G92" s="25" t="n"/>
      <c r="H92" s="25" t="n"/>
      <c r="I92" s="25" t="n"/>
      <c r="J92" s="24" t="n"/>
      <c r="K92" s="26">
        <f>IF(B92="","",IF(J92="","Open","Fixed"))</f>
        <v/>
      </c>
      <c r="L92" s="27">
        <f>IF(B92="","",IF(J92="",TODAY()-B92,J92-B92))</f>
        <v/>
      </c>
      <c r="M92" s="25" t="n"/>
    </row>
    <row r="93">
      <c r="A93" s="15" t="n">
        <v>89</v>
      </c>
      <c r="B93" s="24" t="n"/>
      <c r="C93" s="25" t="n"/>
      <c r="D93" s="25" t="n"/>
      <c r="E93" s="25" t="n"/>
      <c r="F93" s="26">
        <f>IF(E93="","",IFERROR(VLOOKUP(E93,'Items'!$A$5:$C$32,3,FALSE),""))</f>
        <v/>
      </c>
      <c r="G93" s="25" t="n"/>
      <c r="H93" s="25" t="n"/>
      <c r="I93" s="25" t="n"/>
      <c r="J93" s="24" t="n"/>
      <c r="K93" s="26">
        <f>IF(B93="","",IF(J93="","Open","Fixed"))</f>
        <v/>
      </c>
      <c r="L93" s="27">
        <f>IF(B93="","",IF(J93="",TODAY()-B93,J93-B93))</f>
        <v/>
      </c>
      <c r="M93" s="25" t="n"/>
    </row>
    <row r="94">
      <c r="A94" s="15" t="n">
        <v>90</v>
      </c>
      <c r="B94" s="24" t="n"/>
      <c r="C94" s="25" t="n"/>
      <c r="D94" s="25" t="n"/>
      <c r="E94" s="25" t="n"/>
      <c r="F94" s="26">
        <f>IF(E94="","",IFERROR(VLOOKUP(E94,'Items'!$A$5:$C$32,3,FALSE),""))</f>
        <v/>
      </c>
      <c r="G94" s="25" t="n"/>
      <c r="H94" s="25" t="n"/>
      <c r="I94" s="25" t="n"/>
      <c r="J94" s="24" t="n"/>
      <c r="K94" s="26">
        <f>IF(B94="","",IF(J94="","Open","Fixed"))</f>
        <v/>
      </c>
      <c r="L94" s="27">
        <f>IF(B94="","",IF(J94="",TODAY()-B94,J94-B94))</f>
        <v/>
      </c>
      <c r="M94" s="25" t="n"/>
    </row>
    <row r="95">
      <c r="A95" s="15" t="n">
        <v>91</v>
      </c>
      <c r="B95" s="24" t="n"/>
      <c r="C95" s="25" t="n"/>
      <c r="D95" s="25" t="n"/>
      <c r="E95" s="25" t="n"/>
      <c r="F95" s="26">
        <f>IF(E95="","",IFERROR(VLOOKUP(E95,'Items'!$A$5:$C$32,3,FALSE),""))</f>
        <v/>
      </c>
      <c r="G95" s="25" t="n"/>
      <c r="H95" s="25" t="n"/>
      <c r="I95" s="25" t="n"/>
      <c r="J95" s="24" t="n"/>
      <c r="K95" s="26">
        <f>IF(B95="","",IF(J95="","Open","Fixed"))</f>
        <v/>
      </c>
      <c r="L95" s="27">
        <f>IF(B95="","",IF(J95="",TODAY()-B95,J95-B95))</f>
        <v/>
      </c>
      <c r="M95" s="25" t="n"/>
    </row>
    <row r="96">
      <c r="A96" s="15" t="n">
        <v>92</v>
      </c>
      <c r="B96" s="24" t="n"/>
      <c r="C96" s="25" t="n"/>
      <c r="D96" s="25" t="n"/>
      <c r="E96" s="25" t="n"/>
      <c r="F96" s="26">
        <f>IF(E96="","",IFERROR(VLOOKUP(E96,'Items'!$A$5:$C$32,3,FALSE),""))</f>
        <v/>
      </c>
      <c r="G96" s="25" t="n"/>
      <c r="H96" s="25" t="n"/>
      <c r="I96" s="25" t="n"/>
      <c r="J96" s="24" t="n"/>
      <c r="K96" s="26">
        <f>IF(B96="","",IF(J96="","Open","Fixed"))</f>
        <v/>
      </c>
      <c r="L96" s="27">
        <f>IF(B96="","",IF(J96="",TODAY()-B96,J96-B96))</f>
        <v/>
      </c>
      <c r="M96" s="25" t="n"/>
    </row>
    <row r="97">
      <c r="A97" s="15" t="n">
        <v>93</v>
      </c>
      <c r="B97" s="24" t="n"/>
      <c r="C97" s="25" t="n"/>
      <c r="D97" s="25" t="n"/>
      <c r="E97" s="25" t="n"/>
      <c r="F97" s="26">
        <f>IF(E97="","",IFERROR(VLOOKUP(E97,'Items'!$A$5:$C$32,3,FALSE),""))</f>
        <v/>
      </c>
      <c r="G97" s="25" t="n"/>
      <c r="H97" s="25" t="n"/>
      <c r="I97" s="25" t="n"/>
      <c r="J97" s="24" t="n"/>
      <c r="K97" s="26">
        <f>IF(B97="","",IF(J97="","Open","Fixed"))</f>
        <v/>
      </c>
      <c r="L97" s="27">
        <f>IF(B97="","",IF(J97="",TODAY()-B97,J97-B97))</f>
        <v/>
      </c>
      <c r="M97" s="25" t="n"/>
    </row>
    <row r="98">
      <c r="A98" s="15" t="n">
        <v>94</v>
      </c>
      <c r="B98" s="24" t="n"/>
      <c r="C98" s="25" t="n"/>
      <c r="D98" s="25" t="n"/>
      <c r="E98" s="25" t="n"/>
      <c r="F98" s="26">
        <f>IF(E98="","",IFERROR(VLOOKUP(E98,'Items'!$A$5:$C$32,3,FALSE),""))</f>
        <v/>
      </c>
      <c r="G98" s="25" t="n"/>
      <c r="H98" s="25" t="n"/>
      <c r="I98" s="25" t="n"/>
      <c r="J98" s="24" t="n"/>
      <c r="K98" s="26">
        <f>IF(B98="","",IF(J98="","Open","Fixed"))</f>
        <v/>
      </c>
      <c r="L98" s="27">
        <f>IF(B98="","",IF(J98="",TODAY()-B98,J98-B98))</f>
        <v/>
      </c>
      <c r="M98" s="25" t="n"/>
    </row>
    <row r="99">
      <c r="A99" s="15" t="n">
        <v>95</v>
      </c>
      <c r="B99" s="24" t="n"/>
      <c r="C99" s="25" t="n"/>
      <c r="D99" s="25" t="n"/>
      <c r="E99" s="25" t="n"/>
      <c r="F99" s="26">
        <f>IF(E99="","",IFERROR(VLOOKUP(E99,'Items'!$A$5:$C$32,3,FALSE),""))</f>
        <v/>
      </c>
      <c r="G99" s="25" t="n"/>
      <c r="H99" s="25" t="n"/>
      <c r="I99" s="25" t="n"/>
      <c r="J99" s="24" t="n"/>
      <c r="K99" s="26">
        <f>IF(B99="","",IF(J99="","Open","Fixed"))</f>
        <v/>
      </c>
      <c r="L99" s="27">
        <f>IF(B99="","",IF(J99="",TODAY()-B99,J99-B99))</f>
        <v/>
      </c>
      <c r="M99" s="25" t="n"/>
    </row>
    <row r="100">
      <c r="A100" s="15" t="n">
        <v>96</v>
      </c>
      <c r="B100" s="24" t="n"/>
      <c r="C100" s="25" t="n"/>
      <c r="D100" s="25" t="n"/>
      <c r="E100" s="25" t="n"/>
      <c r="F100" s="26">
        <f>IF(E100="","",IFERROR(VLOOKUP(E100,'Items'!$A$5:$C$32,3,FALSE),""))</f>
        <v/>
      </c>
      <c r="G100" s="25" t="n"/>
      <c r="H100" s="25" t="n"/>
      <c r="I100" s="25" t="n"/>
      <c r="J100" s="24" t="n"/>
      <c r="K100" s="26">
        <f>IF(B100="","",IF(J100="","Open","Fixed"))</f>
        <v/>
      </c>
      <c r="L100" s="27">
        <f>IF(B100="","",IF(J100="",TODAY()-B100,J100-B100))</f>
        <v/>
      </c>
      <c r="M100" s="25" t="n"/>
    </row>
    <row r="101">
      <c r="A101" s="15" t="n">
        <v>97</v>
      </c>
      <c r="B101" s="24" t="n"/>
      <c r="C101" s="25" t="n"/>
      <c r="D101" s="25" t="n"/>
      <c r="E101" s="25" t="n"/>
      <c r="F101" s="26">
        <f>IF(E101="","",IFERROR(VLOOKUP(E101,'Items'!$A$5:$C$32,3,FALSE),""))</f>
        <v/>
      </c>
      <c r="G101" s="25" t="n"/>
      <c r="H101" s="25" t="n"/>
      <c r="I101" s="25" t="n"/>
      <c r="J101" s="24" t="n"/>
      <c r="K101" s="26">
        <f>IF(B101="","",IF(J101="","Open","Fixed"))</f>
        <v/>
      </c>
      <c r="L101" s="27">
        <f>IF(B101="","",IF(J101="",TODAY()-B101,J101-B101))</f>
        <v/>
      </c>
      <c r="M101" s="25" t="n"/>
    </row>
    <row r="102">
      <c r="A102" s="15" t="n">
        <v>98</v>
      </c>
      <c r="B102" s="24" t="n"/>
      <c r="C102" s="25" t="n"/>
      <c r="D102" s="25" t="n"/>
      <c r="E102" s="25" t="n"/>
      <c r="F102" s="26">
        <f>IF(E102="","",IFERROR(VLOOKUP(E102,'Items'!$A$5:$C$32,3,FALSE),""))</f>
        <v/>
      </c>
      <c r="G102" s="25" t="n"/>
      <c r="H102" s="25" t="n"/>
      <c r="I102" s="25" t="n"/>
      <c r="J102" s="24" t="n"/>
      <c r="K102" s="26">
        <f>IF(B102="","",IF(J102="","Open","Fixed"))</f>
        <v/>
      </c>
      <c r="L102" s="27">
        <f>IF(B102="","",IF(J102="",TODAY()-B102,J102-B102))</f>
        <v/>
      </c>
      <c r="M102" s="25" t="n"/>
    </row>
    <row r="103">
      <c r="A103" s="15" t="n">
        <v>99</v>
      </c>
      <c r="B103" s="24" t="n"/>
      <c r="C103" s="25" t="n"/>
      <c r="D103" s="25" t="n"/>
      <c r="E103" s="25" t="n"/>
      <c r="F103" s="26">
        <f>IF(E103="","",IFERROR(VLOOKUP(E103,'Items'!$A$5:$C$32,3,FALSE),""))</f>
        <v/>
      </c>
      <c r="G103" s="25" t="n"/>
      <c r="H103" s="25" t="n"/>
      <c r="I103" s="25" t="n"/>
      <c r="J103" s="24" t="n"/>
      <c r="K103" s="26">
        <f>IF(B103="","",IF(J103="","Open","Fixed"))</f>
        <v/>
      </c>
      <c r="L103" s="27">
        <f>IF(B103="","",IF(J103="",TODAY()-B103,J103-B103))</f>
        <v/>
      </c>
      <c r="M103" s="25" t="n"/>
    </row>
    <row r="104">
      <c r="A104" s="15" t="n">
        <v>100</v>
      </c>
      <c r="B104" s="24" t="n"/>
      <c r="C104" s="25" t="n"/>
      <c r="D104" s="25" t="n"/>
      <c r="E104" s="25" t="n"/>
      <c r="F104" s="26">
        <f>IF(E104="","",IFERROR(VLOOKUP(E104,'Items'!$A$5:$C$32,3,FALSE),""))</f>
        <v/>
      </c>
      <c r="G104" s="25" t="n"/>
      <c r="H104" s="25" t="n"/>
      <c r="I104" s="25" t="n"/>
      <c r="J104" s="24" t="n"/>
      <c r="K104" s="26">
        <f>IF(B104="","",IF(J104="","Open","Fixed"))</f>
        <v/>
      </c>
      <c r="L104" s="27">
        <f>IF(B104="","",IF(J104="",TODAY()-B104,J104-B104))</f>
        <v/>
      </c>
      <c r="M104" s="25" t="n"/>
    </row>
    <row r="105">
      <c r="A105" s="15" t="n">
        <v>101</v>
      </c>
      <c r="B105" s="24" t="n"/>
      <c r="C105" s="25" t="n"/>
      <c r="D105" s="25" t="n"/>
      <c r="E105" s="25" t="n"/>
      <c r="F105" s="26">
        <f>IF(E105="","",IFERROR(VLOOKUP(E105,'Items'!$A$5:$C$32,3,FALSE),""))</f>
        <v/>
      </c>
      <c r="G105" s="25" t="n"/>
      <c r="H105" s="25" t="n"/>
      <c r="I105" s="25" t="n"/>
      <c r="J105" s="24" t="n"/>
      <c r="K105" s="26">
        <f>IF(B105="","",IF(J105="","Open","Fixed"))</f>
        <v/>
      </c>
      <c r="L105" s="27">
        <f>IF(B105="","",IF(J105="",TODAY()-B105,J105-B105))</f>
        <v/>
      </c>
      <c r="M105" s="25" t="n"/>
    </row>
    <row r="106">
      <c r="A106" s="15" t="n">
        <v>102</v>
      </c>
      <c r="B106" s="24" t="n"/>
      <c r="C106" s="25" t="n"/>
      <c r="D106" s="25" t="n"/>
      <c r="E106" s="25" t="n"/>
      <c r="F106" s="26">
        <f>IF(E106="","",IFERROR(VLOOKUP(E106,'Items'!$A$5:$C$32,3,FALSE),""))</f>
        <v/>
      </c>
      <c r="G106" s="25" t="n"/>
      <c r="H106" s="25" t="n"/>
      <c r="I106" s="25" t="n"/>
      <c r="J106" s="24" t="n"/>
      <c r="K106" s="26">
        <f>IF(B106="","",IF(J106="","Open","Fixed"))</f>
        <v/>
      </c>
      <c r="L106" s="27">
        <f>IF(B106="","",IF(J106="",TODAY()-B106,J106-B106))</f>
        <v/>
      </c>
      <c r="M106" s="25" t="n"/>
    </row>
    <row r="107">
      <c r="A107" s="15" t="n">
        <v>103</v>
      </c>
      <c r="B107" s="24" t="n"/>
      <c r="C107" s="25" t="n"/>
      <c r="D107" s="25" t="n"/>
      <c r="E107" s="25" t="n"/>
      <c r="F107" s="26">
        <f>IF(E107="","",IFERROR(VLOOKUP(E107,'Items'!$A$5:$C$32,3,FALSE),""))</f>
        <v/>
      </c>
      <c r="G107" s="25" t="n"/>
      <c r="H107" s="25" t="n"/>
      <c r="I107" s="25" t="n"/>
      <c r="J107" s="24" t="n"/>
      <c r="K107" s="26">
        <f>IF(B107="","",IF(J107="","Open","Fixed"))</f>
        <v/>
      </c>
      <c r="L107" s="27">
        <f>IF(B107="","",IF(J107="",TODAY()-B107,J107-B107))</f>
        <v/>
      </c>
      <c r="M107" s="25" t="n"/>
    </row>
    <row r="108">
      <c r="A108" s="15" t="n">
        <v>104</v>
      </c>
      <c r="B108" s="24" t="n"/>
      <c r="C108" s="25" t="n"/>
      <c r="D108" s="25" t="n"/>
      <c r="E108" s="25" t="n"/>
      <c r="F108" s="26">
        <f>IF(E108="","",IFERROR(VLOOKUP(E108,'Items'!$A$5:$C$32,3,FALSE),""))</f>
        <v/>
      </c>
      <c r="G108" s="25" t="n"/>
      <c r="H108" s="25" t="n"/>
      <c r="I108" s="25" t="n"/>
      <c r="J108" s="24" t="n"/>
      <c r="K108" s="26">
        <f>IF(B108="","",IF(J108="","Open","Fixed"))</f>
        <v/>
      </c>
      <c r="L108" s="27">
        <f>IF(B108="","",IF(J108="",TODAY()-B108,J108-B108))</f>
        <v/>
      </c>
      <c r="M108" s="25" t="n"/>
    </row>
    <row r="109">
      <c r="A109" s="15" t="n">
        <v>105</v>
      </c>
      <c r="B109" s="24" t="n"/>
      <c r="C109" s="25" t="n"/>
      <c r="D109" s="25" t="n"/>
      <c r="E109" s="25" t="n"/>
      <c r="F109" s="26">
        <f>IF(E109="","",IFERROR(VLOOKUP(E109,'Items'!$A$5:$C$32,3,FALSE),""))</f>
        <v/>
      </c>
      <c r="G109" s="25" t="n"/>
      <c r="H109" s="25" t="n"/>
      <c r="I109" s="25" t="n"/>
      <c r="J109" s="24" t="n"/>
      <c r="K109" s="26">
        <f>IF(B109="","",IF(J109="","Open","Fixed"))</f>
        <v/>
      </c>
      <c r="L109" s="27">
        <f>IF(B109="","",IF(J109="",TODAY()-B109,J109-B109))</f>
        <v/>
      </c>
      <c r="M109" s="25" t="n"/>
    </row>
    <row r="110">
      <c r="A110" s="15" t="n">
        <v>106</v>
      </c>
      <c r="B110" s="24" t="n"/>
      <c r="C110" s="25" t="n"/>
      <c r="D110" s="25" t="n"/>
      <c r="E110" s="25" t="n"/>
      <c r="F110" s="26">
        <f>IF(E110="","",IFERROR(VLOOKUP(E110,'Items'!$A$5:$C$32,3,FALSE),""))</f>
        <v/>
      </c>
      <c r="G110" s="25" t="n"/>
      <c r="H110" s="25" t="n"/>
      <c r="I110" s="25" t="n"/>
      <c r="J110" s="24" t="n"/>
      <c r="K110" s="26">
        <f>IF(B110="","",IF(J110="","Open","Fixed"))</f>
        <v/>
      </c>
      <c r="L110" s="27">
        <f>IF(B110="","",IF(J110="",TODAY()-B110,J110-B110))</f>
        <v/>
      </c>
      <c r="M110" s="25" t="n"/>
    </row>
    <row r="111">
      <c r="A111" s="15" t="n">
        <v>107</v>
      </c>
      <c r="B111" s="24" t="n"/>
      <c r="C111" s="25" t="n"/>
      <c r="D111" s="25" t="n"/>
      <c r="E111" s="25" t="n"/>
      <c r="F111" s="26">
        <f>IF(E111="","",IFERROR(VLOOKUP(E111,'Items'!$A$5:$C$32,3,FALSE),""))</f>
        <v/>
      </c>
      <c r="G111" s="25" t="n"/>
      <c r="H111" s="25" t="n"/>
      <c r="I111" s="25" t="n"/>
      <c r="J111" s="24" t="n"/>
      <c r="K111" s="26">
        <f>IF(B111="","",IF(J111="","Open","Fixed"))</f>
        <v/>
      </c>
      <c r="L111" s="27">
        <f>IF(B111="","",IF(J111="",TODAY()-B111,J111-B111))</f>
        <v/>
      </c>
      <c r="M111" s="25" t="n"/>
    </row>
    <row r="112">
      <c r="A112" s="15" t="n">
        <v>108</v>
      </c>
      <c r="B112" s="24" t="n"/>
      <c r="C112" s="25" t="n"/>
      <c r="D112" s="25" t="n"/>
      <c r="E112" s="25" t="n"/>
      <c r="F112" s="26">
        <f>IF(E112="","",IFERROR(VLOOKUP(E112,'Items'!$A$5:$C$32,3,FALSE),""))</f>
        <v/>
      </c>
      <c r="G112" s="25" t="n"/>
      <c r="H112" s="25" t="n"/>
      <c r="I112" s="25" t="n"/>
      <c r="J112" s="24" t="n"/>
      <c r="K112" s="26">
        <f>IF(B112="","",IF(J112="","Open","Fixed"))</f>
        <v/>
      </c>
      <c r="L112" s="27">
        <f>IF(B112="","",IF(J112="",TODAY()-B112,J112-B112))</f>
        <v/>
      </c>
      <c r="M112" s="25" t="n"/>
    </row>
    <row r="113">
      <c r="A113" s="15" t="n">
        <v>109</v>
      </c>
      <c r="B113" s="24" t="n"/>
      <c r="C113" s="25" t="n"/>
      <c r="D113" s="25" t="n"/>
      <c r="E113" s="25" t="n"/>
      <c r="F113" s="26">
        <f>IF(E113="","",IFERROR(VLOOKUP(E113,'Items'!$A$5:$C$32,3,FALSE),""))</f>
        <v/>
      </c>
      <c r="G113" s="25" t="n"/>
      <c r="H113" s="25" t="n"/>
      <c r="I113" s="25" t="n"/>
      <c r="J113" s="24" t="n"/>
      <c r="K113" s="26">
        <f>IF(B113="","",IF(J113="","Open","Fixed"))</f>
        <v/>
      </c>
      <c r="L113" s="27">
        <f>IF(B113="","",IF(J113="",TODAY()-B113,J113-B113))</f>
        <v/>
      </c>
      <c r="M113" s="25" t="n"/>
    </row>
    <row r="114">
      <c r="A114" s="15" t="n">
        <v>110</v>
      </c>
      <c r="B114" s="24" t="n"/>
      <c r="C114" s="25" t="n"/>
      <c r="D114" s="25" t="n"/>
      <c r="E114" s="25" t="n"/>
      <c r="F114" s="26">
        <f>IF(E114="","",IFERROR(VLOOKUP(E114,'Items'!$A$5:$C$32,3,FALSE),""))</f>
        <v/>
      </c>
      <c r="G114" s="25" t="n"/>
      <c r="H114" s="25" t="n"/>
      <c r="I114" s="25" t="n"/>
      <c r="J114" s="24" t="n"/>
      <c r="K114" s="26">
        <f>IF(B114="","",IF(J114="","Open","Fixed"))</f>
        <v/>
      </c>
      <c r="L114" s="27">
        <f>IF(B114="","",IF(J114="",TODAY()-B114,J114-B114))</f>
        <v/>
      </c>
      <c r="M114" s="25" t="n"/>
    </row>
    <row r="115">
      <c r="A115" s="15" t="n">
        <v>111</v>
      </c>
      <c r="B115" s="24" t="n"/>
      <c r="C115" s="25" t="n"/>
      <c r="D115" s="25" t="n"/>
      <c r="E115" s="25" t="n"/>
      <c r="F115" s="26">
        <f>IF(E115="","",IFERROR(VLOOKUP(E115,'Items'!$A$5:$C$32,3,FALSE),""))</f>
        <v/>
      </c>
      <c r="G115" s="25" t="n"/>
      <c r="H115" s="25" t="n"/>
      <c r="I115" s="25" t="n"/>
      <c r="J115" s="24" t="n"/>
      <c r="K115" s="26">
        <f>IF(B115="","",IF(J115="","Open","Fixed"))</f>
        <v/>
      </c>
      <c r="L115" s="27">
        <f>IF(B115="","",IF(J115="",TODAY()-B115,J115-B115))</f>
        <v/>
      </c>
      <c r="M115" s="25" t="n"/>
    </row>
    <row r="116">
      <c r="A116" s="15" t="n">
        <v>112</v>
      </c>
      <c r="B116" s="24" t="n"/>
      <c r="C116" s="25" t="n"/>
      <c r="D116" s="25" t="n"/>
      <c r="E116" s="25" t="n"/>
      <c r="F116" s="26">
        <f>IF(E116="","",IFERROR(VLOOKUP(E116,'Items'!$A$5:$C$32,3,FALSE),""))</f>
        <v/>
      </c>
      <c r="G116" s="25" t="n"/>
      <c r="H116" s="25" t="n"/>
      <c r="I116" s="25" t="n"/>
      <c r="J116" s="24" t="n"/>
      <c r="K116" s="26">
        <f>IF(B116="","",IF(J116="","Open","Fixed"))</f>
        <v/>
      </c>
      <c r="L116" s="27">
        <f>IF(B116="","",IF(J116="",TODAY()-B116,J116-B116))</f>
        <v/>
      </c>
      <c r="M116" s="25" t="n"/>
    </row>
    <row r="117">
      <c r="A117" s="15" t="n">
        <v>113</v>
      </c>
      <c r="B117" s="24" t="n"/>
      <c r="C117" s="25" t="n"/>
      <c r="D117" s="25" t="n"/>
      <c r="E117" s="25" t="n"/>
      <c r="F117" s="26">
        <f>IF(E117="","",IFERROR(VLOOKUP(E117,'Items'!$A$5:$C$32,3,FALSE),""))</f>
        <v/>
      </c>
      <c r="G117" s="25" t="n"/>
      <c r="H117" s="25" t="n"/>
      <c r="I117" s="25" t="n"/>
      <c r="J117" s="24" t="n"/>
      <c r="K117" s="26">
        <f>IF(B117="","",IF(J117="","Open","Fixed"))</f>
        <v/>
      </c>
      <c r="L117" s="27">
        <f>IF(B117="","",IF(J117="",TODAY()-B117,J117-B117))</f>
        <v/>
      </c>
      <c r="M117" s="25" t="n"/>
    </row>
    <row r="118">
      <c r="A118" s="15" t="n">
        <v>114</v>
      </c>
      <c r="B118" s="24" t="n"/>
      <c r="C118" s="25" t="n"/>
      <c r="D118" s="25" t="n"/>
      <c r="E118" s="25" t="n"/>
      <c r="F118" s="26">
        <f>IF(E118="","",IFERROR(VLOOKUP(E118,'Items'!$A$5:$C$32,3,FALSE),""))</f>
        <v/>
      </c>
      <c r="G118" s="25" t="n"/>
      <c r="H118" s="25" t="n"/>
      <c r="I118" s="25" t="n"/>
      <c r="J118" s="24" t="n"/>
      <c r="K118" s="26">
        <f>IF(B118="","",IF(J118="","Open","Fixed"))</f>
        <v/>
      </c>
      <c r="L118" s="27">
        <f>IF(B118="","",IF(J118="",TODAY()-B118,J118-B118))</f>
        <v/>
      </c>
      <c r="M118" s="25" t="n"/>
    </row>
    <row r="119">
      <c r="A119" s="15" t="n">
        <v>115</v>
      </c>
      <c r="B119" s="24" t="n"/>
      <c r="C119" s="25" t="n"/>
      <c r="D119" s="25" t="n"/>
      <c r="E119" s="25" t="n"/>
      <c r="F119" s="26">
        <f>IF(E119="","",IFERROR(VLOOKUP(E119,'Items'!$A$5:$C$32,3,FALSE),""))</f>
        <v/>
      </c>
      <c r="G119" s="25" t="n"/>
      <c r="H119" s="25" t="n"/>
      <c r="I119" s="25" t="n"/>
      <c r="J119" s="24" t="n"/>
      <c r="K119" s="26">
        <f>IF(B119="","",IF(J119="","Open","Fixed"))</f>
        <v/>
      </c>
      <c r="L119" s="27">
        <f>IF(B119="","",IF(J119="",TODAY()-B119,J119-B119))</f>
        <v/>
      </c>
      <c r="M119" s="25" t="n"/>
    </row>
    <row r="120">
      <c r="A120" s="15" t="n">
        <v>116</v>
      </c>
      <c r="B120" s="24" t="n"/>
      <c r="C120" s="25" t="n"/>
      <c r="D120" s="25" t="n"/>
      <c r="E120" s="25" t="n"/>
      <c r="F120" s="26">
        <f>IF(E120="","",IFERROR(VLOOKUP(E120,'Items'!$A$5:$C$32,3,FALSE),""))</f>
        <v/>
      </c>
      <c r="G120" s="25" t="n"/>
      <c r="H120" s="25" t="n"/>
      <c r="I120" s="25" t="n"/>
      <c r="J120" s="24" t="n"/>
      <c r="K120" s="26">
        <f>IF(B120="","",IF(J120="","Open","Fixed"))</f>
        <v/>
      </c>
      <c r="L120" s="27">
        <f>IF(B120="","",IF(J120="",TODAY()-B120,J120-B120))</f>
        <v/>
      </c>
      <c r="M120" s="25" t="n"/>
    </row>
    <row r="121">
      <c r="A121" s="15" t="n">
        <v>117</v>
      </c>
      <c r="B121" s="24" t="n"/>
      <c r="C121" s="25" t="n"/>
      <c r="D121" s="25" t="n"/>
      <c r="E121" s="25" t="n"/>
      <c r="F121" s="26">
        <f>IF(E121="","",IFERROR(VLOOKUP(E121,'Items'!$A$5:$C$32,3,FALSE),""))</f>
        <v/>
      </c>
      <c r="G121" s="25" t="n"/>
      <c r="H121" s="25" t="n"/>
      <c r="I121" s="25" t="n"/>
      <c r="J121" s="24" t="n"/>
      <c r="K121" s="26">
        <f>IF(B121="","",IF(J121="","Open","Fixed"))</f>
        <v/>
      </c>
      <c r="L121" s="27">
        <f>IF(B121="","",IF(J121="",TODAY()-B121,J121-B121))</f>
        <v/>
      </c>
      <c r="M121" s="25" t="n"/>
    </row>
    <row r="122">
      <c r="A122" s="15" t="n">
        <v>118</v>
      </c>
      <c r="B122" s="24" t="n"/>
      <c r="C122" s="25" t="n"/>
      <c r="D122" s="25" t="n"/>
      <c r="E122" s="25" t="n"/>
      <c r="F122" s="26">
        <f>IF(E122="","",IFERROR(VLOOKUP(E122,'Items'!$A$5:$C$32,3,FALSE),""))</f>
        <v/>
      </c>
      <c r="G122" s="25" t="n"/>
      <c r="H122" s="25" t="n"/>
      <c r="I122" s="25" t="n"/>
      <c r="J122" s="24" t="n"/>
      <c r="K122" s="26">
        <f>IF(B122="","",IF(J122="","Open","Fixed"))</f>
        <v/>
      </c>
      <c r="L122" s="27">
        <f>IF(B122="","",IF(J122="",TODAY()-B122,J122-B122))</f>
        <v/>
      </c>
      <c r="M122" s="25" t="n"/>
    </row>
    <row r="123">
      <c r="A123" s="15" t="n">
        <v>119</v>
      </c>
      <c r="B123" s="24" t="n"/>
      <c r="C123" s="25" t="n"/>
      <c r="D123" s="25" t="n"/>
      <c r="E123" s="25" t="n"/>
      <c r="F123" s="26">
        <f>IF(E123="","",IFERROR(VLOOKUP(E123,'Items'!$A$5:$C$32,3,FALSE),""))</f>
        <v/>
      </c>
      <c r="G123" s="25" t="n"/>
      <c r="H123" s="25" t="n"/>
      <c r="I123" s="25" t="n"/>
      <c r="J123" s="24" t="n"/>
      <c r="K123" s="26">
        <f>IF(B123="","",IF(J123="","Open","Fixed"))</f>
        <v/>
      </c>
      <c r="L123" s="27">
        <f>IF(B123="","",IF(J123="",TODAY()-B123,J123-B123))</f>
        <v/>
      </c>
      <c r="M123" s="25" t="n"/>
    </row>
    <row r="124">
      <c r="A124" s="15" t="n">
        <v>120</v>
      </c>
      <c r="B124" s="24" t="n"/>
      <c r="C124" s="25" t="n"/>
      <c r="D124" s="25" t="n"/>
      <c r="E124" s="25" t="n"/>
      <c r="F124" s="26">
        <f>IF(E124="","",IFERROR(VLOOKUP(E124,'Items'!$A$5:$C$32,3,FALSE),""))</f>
        <v/>
      </c>
      <c r="G124" s="25" t="n"/>
      <c r="H124" s="25" t="n"/>
      <c r="I124" s="25" t="n"/>
      <c r="J124" s="24" t="n"/>
      <c r="K124" s="26">
        <f>IF(B124="","",IF(J124="","Open","Fixed"))</f>
        <v/>
      </c>
      <c r="L124" s="27">
        <f>IF(B124="","",IF(J124="",TODAY()-B124,J124-B124))</f>
        <v/>
      </c>
      <c r="M124" s="25" t="n"/>
    </row>
    <row r="125">
      <c r="A125" s="15" t="n">
        <v>121</v>
      </c>
      <c r="B125" s="24" t="n"/>
      <c r="C125" s="25" t="n"/>
      <c r="D125" s="25" t="n"/>
      <c r="E125" s="25" t="n"/>
      <c r="F125" s="26">
        <f>IF(E125="","",IFERROR(VLOOKUP(E125,'Items'!$A$5:$C$32,3,FALSE),""))</f>
        <v/>
      </c>
      <c r="G125" s="25" t="n"/>
      <c r="H125" s="25" t="n"/>
      <c r="I125" s="25" t="n"/>
      <c r="J125" s="24" t="n"/>
      <c r="K125" s="26">
        <f>IF(B125="","",IF(J125="","Open","Fixed"))</f>
        <v/>
      </c>
      <c r="L125" s="27">
        <f>IF(B125="","",IF(J125="",TODAY()-B125,J125-B125))</f>
        <v/>
      </c>
      <c r="M125" s="25" t="n"/>
    </row>
    <row r="126">
      <c r="A126" s="15" t="n">
        <v>122</v>
      </c>
      <c r="B126" s="24" t="n"/>
      <c r="C126" s="25" t="n"/>
      <c r="D126" s="25" t="n"/>
      <c r="E126" s="25" t="n"/>
      <c r="F126" s="26">
        <f>IF(E126="","",IFERROR(VLOOKUP(E126,'Items'!$A$5:$C$32,3,FALSE),""))</f>
        <v/>
      </c>
      <c r="G126" s="25" t="n"/>
      <c r="H126" s="25" t="n"/>
      <c r="I126" s="25" t="n"/>
      <c r="J126" s="24" t="n"/>
      <c r="K126" s="26">
        <f>IF(B126="","",IF(J126="","Open","Fixed"))</f>
        <v/>
      </c>
      <c r="L126" s="27">
        <f>IF(B126="","",IF(J126="",TODAY()-B126,J126-B126))</f>
        <v/>
      </c>
      <c r="M126" s="25" t="n"/>
    </row>
    <row r="127">
      <c r="A127" s="15" t="n">
        <v>123</v>
      </c>
      <c r="B127" s="24" t="n"/>
      <c r="C127" s="25" t="n"/>
      <c r="D127" s="25" t="n"/>
      <c r="E127" s="25" t="n"/>
      <c r="F127" s="26">
        <f>IF(E127="","",IFERROR(VLOOKUP(E127,'Items'!$A$5:$C$32,3,FALSE),""))</f>
        <v/>
      </c>
      <c r="G127" s="25" t="n"/>
      <c r="H127" s="25" t="n"/>
      <c r="I127" s="25" t="n"/>
      <c r="J127" s="24" t="n"/>
      <c r="K127" s="26">
        <f>IF(B127="","",IF(J127="","Open","Fixed"))</f>
        <v/>
      </c>
      <c r="L127" s="27">
        <f>IF(B127="","",IF(J127="",TODAY()-B127,J127-B127))</f>
        <v/>
      </c>
      <c r="M127" s="25" t="n"/>
    </row>
    <row r="128">
      <c r="A128" s="15" t="n">
        <v>124</v>
      </c>
      <c r="B128" s="24" t="n"/>
      <c r="C128" s="25" t="n"/>
      <c r="D128" s="25" t="n"/>
      <c r="E128" s="25" t="n"/>
      <c r="F128" s="26">
        <f>IF(E128="","",IFERROR(VLOOKUP(E128,'Items'!$A$5:$C$32,3,FALSE),""))</f>
        <v/>
      </c>
      <c r="G128" s="25" t="n"/>
      <c r="H128" s="25" t="n"/>
      <c r="I128" s="25" t="n"/>
      <c r="J128" s="24" t="n"/>
      <c r="K128" s="26">
        <f>IF(B128="","",IF(J128="","Open","Fixed"))</f>
        <v/>
      </c>
      <c r="L128" s="27">
        <f>IF(B128="","",IF(J128="",TODAY()-B128,J128-B128))</f>
        <v/>
      </c>
      <c r="M128" s="25" t="n"/>
    </row>
    <row r="129">
      <c r="A129" s="15" t="n">
        <v>125</v>
      </c>
      <c r="B129" s="24" t="n"/>
      <c r="C129" s="25" t="n"/>
      <c r="D129" s="25" t="n"/>
      <c r="E129" s="25" t="n"/>
      <c r="F129" s="26">
        <f>IF(E129="","",IFERROR(VLOOKUP(E129,'Items'!$A$5:$C$32,3,FALSE),""))</f>
        <v/>
      </c>
      <c r="G129" s="25" t="n"/>
      <c r="H129" s="25" t="n"/>
      <c r="I129" s="25" t="n"/>
      <c r="J129" s="24" t="n"/>
      <c r="K129" s="26">
        <f>IF(B129="","",IF(J129="","Open","Fixed"))</f>
        <v/>
      </c>
      <c r="L129" s="27">
        <f>IF(B129="","",IF(J129="",TODAY()-B129,J129-B129))</f>
        <v/>
      </c>
      <c r="M129" s="25" t="n"/>
    </row>
    <row r="130">
      <c r="A130" s="15" t="n">
        <v>126</v>
      </c>
      <c r="B130" s="24" t="n"/>
      <c r="C130" s="25" t="n"/>
      <c r="D130" s="25" t="n"/>
      <c r="E130" s="25" t="n"/>
      <c r="F130" s="26">
        <f>IF(E130="","",IFERROR(VLOOKUP(E130,'Items'!$A$5:$C$32,3,FALSE),""))</f>
        <v/>
      </c>
      <c r="G130" s="25" t="n"/>
      <c r="H130" s="25" t="n"/>
      <c r="I130" s="25" t="n"/>
      <c r="J130" s="24" t="n"/>
      <c r="K130" s="26">
        <f>IF(B130="","",IF(J130="","Open","Fixed"))</f>
        <v/>
      </c>
      <c r="L130" s="27">
        <f>IF(B130="","",IF(J130="",TODAY()-B130,J130-B130))</f>
        <v/>
      </c>
      <c r="M130" s="25" t="n"/>
    </row>
    <row r="131">
      <c r="A131" s="15" t="n">
        <v>127</v>
      </c>
      <c r="B131" s="24" t="n"/>
      <c r="C131" s="25" t="n"/>
      <c r="D131" s="25" t="n"/>
      <c r="E131" s="25" t="n"/>
      <c r="F131" s="26">
        <f>IF(E131="","",IFERROR(VLOOKUP(E131,'Items'!$A$5:$C$32,3,FALSE),""))</f>
        <v/>
      </c>
      <c r="G131" s="25" t="n"/>
      <c r="H131" s="25" t="n"/>
      <c r="I131" s="25" t="n"/>
      <c r="J131" s="24" t="n"/>
      <c r="K131" s="26">
        <f>IF(B131="","",IF(J131="","Open","Fixed"))</f>
        <v/>
      </c>
      <c r="L131" s="27">
        <f>IF(B131="","",IF(J131="",TODAY()-B131,J131-B131))</f>
        <v/>
      </c>
      <c r="M131" s="25" t="n"/>
    </row>
    <row r="132">
      <c r="A132" s="15" t="n">
        <v>128</v>
      </c>
      <c r="B132" s="24" t="n"/>
      <c r="C132" s="25" t="n"/>
      <c r="D132" s="25" t="n"/>
      <c r="E132" s="25" t="n"/>
      <c r="F132" s="26">
        <f>IF(E132="","",IFERROR(VLOOKUP(E132,'Items'!$A$5:$C$32,3,FALSE),""))</f>
        <v/>
      </c>
      <c r="G132" s="25" t="n"/>
      <c r="H132" s="25" t="n"/>
      <c r="I132" s="25" t="n"/>
      <c r="J132" s="24" t="n"/>
      <c r="K132" s="26">
        <f>IF(B132="","",IF(J132="","Open","Fixed"))</f>
        <v/>
      </c>
      <c r="L132" s="27">
        <f>IF(B132="","",IF(J132="",TODAY()-B132,J132-B132))</f>
        <v/>
      </c>
      <c r="M132" s="25" t="n"/>
    </row>
    <row r="133">
      <c r="A133" s="15" t="n">
        <v>129</v>
      </c>
      <c r="B133" s="24" t="n"/>
      <c r="C133" s="25" t="n"/>
      <c r="D133" s="25" t="n"/>
      <c r="E133" s="25" t="n"/>
      <c r="F133" s="26">
        <f>IF(E133="","",IFERROR(VLOOKUP(E133,'Items'!$A$5:$C$32,3,FALSE),""))</f>
        <v/>
      </c>
      <c r="G133" s="25" t="n"/>
      <c r="H133" s="25" t="n"/>
      <c r="I133" s="25" t="n"/>
      <c r="J133" s="24" t="n"/>
      <c r="K133" s="26">
        <f>IF(B133="","",IF(J133="","Open","Fixed"))</f>
        <v/>
      </c>
      <c r="L133" s="27">
        <f>IF(B133="","",IF(J133="",TODAY()-B133,J133-B133))</f>
        <v/>
      </c>
      <c r="M133" s="25" t="n"/>
    </row>
    <row r="134">
      <c r="A134" s="15" t="n">
        <v>130</v>
      </c>
      <c r="B134" s="24" t="n"/>
      <c r="C134" s="25" t="n"/>
      <c r="D134" s="25" t="n"/>
      <c r="E134" s="25" t="n"/>
      <c r="F134" s="26">
        <f>IF(E134="","",IFERROR(VLOOKUP(E134,'Items'!$A$5:$C$32,3,FALSE),""))</f>
        <v/>
      </c>
      <c r="G134" s="25" t="n"/>
      <c r="H134" s="25" t="n"/>
      <c r="I134" s="25" t="n"/>
      <c r="J134" s="24" t="n"/>
      <c r="K134" s="26">
        <f>IF(B134="","",IF(J134="","Open","Fixed"))</f>
        <v/>
      </c>
      <c r="L134" s="27">
        <f>IF(B134="","",IF(J134="",TODAY()-B134,J134-B134))</f>
        <v/>
      </c>
      <c r="M134" s="25" t="n"/>
    </row>
    <row r="135">
      <c r="A135" s="15" t="n">
        <v>131</v>
      </c>
      <c r="B135" s="24" t="n"/>
      <c r="C135" s="25" t="n"/>
      <c r="D135" s="25" t="n"/>
      <c r="E135" s="25" t="n"/>
      <c r="F135" s="26">
        <f>IF(E135="","",IFERROR(VLOOKUP(E135,'Items'!$A$5:$C$32,3,FALSE),""))</f>
        <v/>
      </c>
      <c r="G135" s="25" t="n"/>
      <c r="H135" s="25" t="n"/>
      <c r="I135" s="25" t="n"/>
      <c r="J135" s="24" t="n"/>
      <c r="K135" s="26">
        <f>IF(B135="","",IF(J135="","Open","Fixed"))</f>
        <v/>
      </c>
      <c r="L135" s="27">
        <f>IF(B135="","",IF(J135="",TODAY()-B135,J135-B135))</f>
        <v/>
      </c>
      <c r="M135" s="25" t="n"/>
    </row>
    <row r="136">
      <c r="A136" s="15" t="n">
        <v>132</v>
      </c>
      <c r="B136" s="24" t="n"/>
      <c r="C136" s="25" t="n"/>
      <c r="D136" s="25" t="n"/>
      <c r="E136" s="25" t="n"/>
      <c r="F136" s="26">
        <f>IF(E136="","",IFERROR(VLOOKUP(E136,'Items'!$A$5:$C$32,3,FALSE),""))</f>
        <v/>
      </c>
      <c r="G136" s="25" t="n"/>
      <c r="H136" s="25" t="n"/>
      <c r="I136" s="25" t="n"/>
      <c r="J136" s="24" t="n"/>
      <c r="K136" s="26">
        <f>IF(B136="","",IF(J136="","Open","Fixed"))</f>
        <v/>
      </c>
      <c r="L136" s="27">
        <f>IF(B136="","",IF(J136="",TODAY()-B136,J136-B136))</f>
        <v/>
      </c>
      <c r="M136" s="25" t="n"/>
    </row>
    <row r="137">
      <c r="A137" s="15" t="n">
        <v>133</v>
      </c>
      <c r="B137" s="24" t="n"/>
      <c r="C137" s="25" t="n"/>
      <c r="D137" s="25" t="n"/>
      <c r="E137" s="25" t="n"/>
      <c r="F137" s="26">
        <f>IF(E137="","",IFERROR(VLOOKUP(E137,'Items'!$A$5:$C$32,3,FALSE),""))</f>
        <v/>
      </c>
      <c r="G137" s="25" t="n"/>
      <c r="H137" s="25" t="n"/>
      <c r="I137" s="25" t="n"/>
      <c r="J137" s="24" t="n"/>
      <c r="K137" s="26">
        <f>IF(B137="","",IF(J137="","Open","Fixed"))</f>
        <v/>
      </c>
      <c r="L137" s="27">
        <f>IF(B137="","",IF(J137="",TODAY()-B137,J137-B137))</f>
        <v/>
      </c>
      <c r="M137" s="25" t="n"/>
    </row>
    <row r="138">
      <c r="A138" s="15" t="n">
        <v>134</v>
      </c>
      <c r="B138" s="24" t="n"/>
      <c r="C138" s="25" t="n"/>
      <c r="D138" s="25" t="n"/>
      <c r="E138" s="25" t="n"/>
      <c r="F138" s="26">
        <f>IF(E138="","",IFERROR(VLOOKUP(E138,'Items'!$A$5:$C$32,3,FALSE),""))</f>
        <v/>
      </c>
      <c r="G138" s="25" t="n"/>
      <c r="H138" s="25" t="n"/>
      <c r="I138" s="25" t="n"/>
      <c r="J138" s="24" t="n"/>
      <c r="K138" s="26">
        <f>IF(B138="","",IF(J138="","Open","Fixed"))</f>
        <v/>
      </c>
      <c r="L138" s="27">
        <f>IF(B138="","",IF(J138="",TODAY()-B138,J138-B138))</f>
        <v/>
      </c>
      <c r="M138" s="25" t="n"/>
    </row>
    <row r="139">
      <c r="A139" s="15" t="n">
        <v>135</v>
      </c>
      <c r="B139" s="24" t="n"/>
      <c r="C139" s="25" t="n"/>
      <c r="D139" s="25" t="n"/>
      <c r="E139" s="25" t="n"/>
      <c r="F139" s="26">
        <f>IF(E139="","",IFERROR(VLOOKUP(E139,'Items'!$A$5:$C$32,3,FALSE),""))</f>
        <v/>
      </c>
      <c r="G139" s="25" t="n"/>
      <c r="H139" s="25" t="n"/>
      <c r="I139" s="25" t="n"/>
      <c r="J139" s="24" t="n"/>
      <c r="K139" s="26">
        <f>IF(B139="","",IF(J139="","Open","Fixed"))</f>
        <v/>
      </c>
      <c r="L139" s="27">
        <f>IF(B139="","",IF(J139="",TODAY()-B139,J139-B139))</f>
        <v/>
      </c>
      <c r="M139" s="25" t="n"/>
    </row>
    <row r="140">
      <c r="A140" s="15" t="n">
        <v>136</v>
      </c>
      <c r="B140" s="24" t="n"/>
      <c r="C140" s="25" t="n"/>
      <c r="D140" s="25" t="n"/>
      <c r="E140" s="25" t="n"/>
      <c r="F140" s="26">
        <f>IF(E140="","",IFERROR(VLOOKUP(E140,'Items'!$A$5:$C$32,3,FALSE),""))</f>
        <v/>
      </c>
      <c r="G140" s="25" t="n"/>
      <c r="H140" s="25" t="n"/>
      <c r="I140" s="25" t="n"/>
      <c r="J140" s="24" t="n"/>
      <c r="K140" s="26">
        <f>IF(B140="","",IF(J140="","Open","Fixed"))</f>
        <v/>
      </c>
      <c r="L140" s="27">
        <f>IF(B140="","",IF(J140="",TODAY()-B140,J140-B140))</f>
        <v/>
      </c>
      <c r="M140" s="25" t="n"/>
    </row>
    <row r="141">
      <c r="A141" s="15" t="n">
        <v>137</v>
      </c>
      <c r="B141" s="24" t="n"/>
      <c r="C141" s="25" t="n"/>
      <c r="D141" s="25" t="n"/>
      <c r="E141" s="25" t="n"/>
      <c r="F141" s="26">
        <f>IF(E141="","",IFERROR(VLOOKUP(E141,'Items'!$A$5:$C$32,3,FALSE),""))</f>
        <v/>
      </c>
      <c r="G141" s="25" t="n"/>
      <c r="H141" s="25" t="n"/>
      <c r="I141" s="25" t="n"/>
      <c r="J141" s="24" t="n"/>
      <c r="K141" s="26">
        <f>IF(B141="","",IF(J141="","Open","Fixed"))</f>
        <v/>
      </c>
      <c r="L141" s="27">
        <f>IF(B141="","",IF(J141="",TODAY()-B141,J141-B141))</f>
        <v/>
      </c>
      <c r="M141" s="25" t="n"/>
    </row>
    <row r="142">
      <c r="A142" s="15" t="n">
        <v>138</v>
      </c>
      <c r="B142" s="24" t="n"/>
      <c r="C142" s="25" t="n"/>
      <c r="D142" s="25" t="n"/>
      <c r="E142" s="25" t="n"/>
      <c r="F142" s="26">
        <f>IF(E142="","",IFERROR(VLOOKUP(E142,'Items'!$A$5:$C$32,3,FALSE),""))</f>
        <v/>
      </c>
      <c r="G142" s="25" t="n"/>
      <c r="H142" s="25" t="n"/>
      <c r="I142" s="25" t="n"/>
      <c r="J142" s="24" t="n"/>
      <c r="K142" s="26">
        <f>IF(B142="","",IF(J142="","Open","Fixed"))</f>
        <v/>
      </c>
      <c r="L142" s="27">
        <f>IF(B142="","",IF(J142="",TODAY()-B142,J142-B142))</f>
        <v/>
      </c>
      <c r="M142" s="25" t="n"/>
    </row>
    <row r="143">
      <c r="A143" s="15" t="n">
        <v>139</v>
      </c>
      <c r="B143" s="24" t="n"/>
      <c r="C143" s="25" t="n"/>
      <c r="D143" s="25" t="n"/>
      <c r="E143" s="25" t="n"/>
      <c r="F143" s="26">
        <f>IF(E143="","",IFERROR(VLOOKUP(E143,'Items'!$A$5:$C$32,3,FALSE),""))</f>
        <v/>
      </c>
      <c r="G143" s="25" t="n"/>
      <c r="H143" s="25" t="n"/>
      <c r="I143" s="25" t="n"/>
      <c r="J143" s="24" t="n"/>
      <c r="K143" s="26">
        <f>IF(B143="","",IF(J143="","Open","Fixed"))</f>
        <v/>
      </c>
      <c r="L143" s="27">
        <f>IF(B143="","",IF(J143="",TODAY()-B143,J143-B143))</f>
        <v/>
      </c>
      <c r="M143" s="25" t="n"/>
    </row>
    <row r="144">
      <c r="A144" s="15" t="n">
        <v>140</v>
      </c>
      <c r="B144" s="24" t="n"/>
      <c r="C144" s="25" t="n"/>
      <c r="D144" s="25" t="n"/>
      <c r="E144" s="25" t="n"/>
      <c r="F144" s="26">
        <f>IF(E144="","",IFERROR(VLOOKUP(E144,'Items'!$A$5:$C$32,3,FALSE),""))</f>
        <v/>
      </c>
      <c r="G144" s="25" t="n"/>
      <c r="H144" s="25" t="n"/>
      <c r="I144" s="25" t="n"/>
      <c r="J144" s="24" t="n"/>
      <c r="K144" s="26">
        <f>IF(B144="","",IF(J144="","Open","Fixed"))</f>
        <v/>
      </c>
      <c r="L144" s="27">
        <f>IF(B144="","",IF(J144="",TODAY()-B144,J144-B144))</f>
        <v/>
      </c>
      <c r="M144" s="25" t="n"/>
    </row>
    <row r="145">
      <c r="A145" s="15" t="n">
        <v>141</v>
      </c>
      <c r="B145" s="24" t="n"/>
      <c r="C145" s="25" t="n"/>
      <c r="D145" s="25" t="n"/>
      <c r="E145" s="25" t="n"/>
      <c r="F145" s="26">
        <f>IF(E145="","",IFERROR(VLOOKUP(E145,'Items'!$A$5:$C$32,3,FALSE),""))</f>
        <v/>
      </c>
      <c r="G145" s="25" t="n"/>
      <c r="H145" s="25" t="n"/>
      <c r="I145" s="25" t="n"/>
      <c r="J145" s="24" t="n"/>
      <c r="K145" s="26">
        <f>IF(B145="","",IF(J145="","Open","Fixed"))</f>
        <v/>
      </c>
      <c r="L145" s="27">
        <f>IF(B145="","",IF(J145="",TODAY()-B145,J145-B145))</f>
        <v/>
      </c>
      <c r="M145" s="25" t="n"/>
    </row>
    <row r="146">
      <c r="A146" s="15" t="n">
        <v>142</v>
      </c>
      <c r="B146" s="24" t="n"/>
      <c r="C146" s="25" t="n"/>
      <c r="D146" s="25" t="n"/>
      <c r="E146" s="25" t="n"/>
      <c r="F146" s="26">
        <f>IF(E146="","",IFERROR(VLOOKUP(E146,'Items'!$A$5:$C$32,3,FALSE),""))</f>
        <v/>
      </c>
      <c r="G146" s="25" t="n"/>
      <c r="H146" s="25" t="n"/>
      <c r="I146" s="25" t="n"/>
      <c r="J146" s="24" t="n"/>
      <c r="K146" s="26">
        <f>IF(B146="","",IF(J146="","Open","Fixed"))</f>
        <v/>
      </c>
      <c r="L146" s="27">
        <f>IF(B146="","",IF(J146="",TODAY()-B146,J146-B146))</f>
        <v/>
      </c>
      <c r="M146" s="25" t="n"/>
    </row>
    <row r="147">
      <c r="A147" s="15" t="n">
        <v>143</v>
      </c>
      <c r="B147" s="24" t="n"/>
      <c r="C147" s="25" t="n"/>
      <c r="D147" s="25" t="n"/>
      <c r="E147" s="25" t="n"/>
      <c r="F147" s="26">
        <f>IF(E147="","",IFERROR(VLOOKUP(E147,'Items'!$A$5:$C$32,3,FALSE),""))</f>
        <v/>
      </c>
      <c r="G147" s="25" t="n"/>
      <c r="H147" s="25" t="n"/>
      <c r="I147" s="25" t="n"/>
      <c r="J147" s="24" t="n"/>
      <c r="K147" s="26">
        <f>IF(B147="","",IF(J147="","Open","Fixed"))</f>
        <v/>
      </c>
      <c r="L147" s="27">
        <f>IF(B147="","",IF(J147="",TODAY()-B147,J147-B147))</f>
        <v/>
      </c>
      <c r="M147" s="25" t="n"/>
    </row>
    <row r="148">
      <c r="A148" s="15" t="n">
        <v>144</v>
      </c>
      <c r="B148" s="24" t="n"/>
      <c r="C148" s="25" t="n"/>
      <c r="D148" s="25" t="n"/>
      <c r="E148" s="25" t="n"/>
      <c r="F148" s="26">
        <f>IF(E148="","",IFERROR(VLOOKUP(E148,'Items'!$A$5:$C$32,3,FALSE),""))</f>
        <v/>
      </c>
      <c r="G148" s="25" t="n"/>
      <c r="H148" s="25" t="n"/>
      <c r="I148" s="25" t="n"/>
      <c r="J148" s="24" t="n"/>
      <c r="K148" s="26">
        <f>IF(B148="","",IF(J148="","Open","Fixed"))</f>
        <v/>
      </c>
      <c r="L148" s="27">
        <f>IF(B148="","",IF(J148="",TODAY()-B148,J148-B148))</f>
        <v/>
      </c>
      <c r="M148" s="25" t="n"/>
    </row>
    <row r="149">
      <c r="A149" s="15" t="n">
        <v>145</v>
      </c>
      <c r="B149" s="24" t="n"/>
      <c r="C149" s="25" t="n"/>
      <c r="D149" s="25" t="n"/>
      <c r="E149" s="25" t="n"/>
      <c r="F149" s="26">
        <f>IF(E149="","",IFERROR(VLOOKUP(E149,'Items'!$A$5:$C$32,3,FALSE),""))</f>
        <v/>
      </c>
      <c r="G149" s="25" t="n"/>
      <c r="H149" s="25" t="n"/>
      <c r="I149" s="25" t="n"/>
      <c r="J149" s="24" t="n"/>
      <c r="K149" s="26">
        <f>IF(B149="","",IF(J149="","Open","Fixed"))</f>
        <v/>
      </c>
      <c r="L149" s="27">
        <f>IF(B149="","",IF(J149="",TODAY()-B149,J149-B149))</f>
        <v/>
      </c>
      <c r="M149" s="25" t="n"/>
    </row>
    <row r="150">
      <c r="A150" s="15" t="n">
        <v>146</v>
      </c>
      <c r="B150" s="24" t="n"/>
      <c r="C150" s="25" t="n"/>
      <c r="D150" s="25" t="n"/>
      <c r="E150" s="25" t="n"/>
      <c r="F150" s="26">
        <f>IF(E150="","",IFERROR(VLOOKUP(E150,'Items'!$A$5:$C$32,3,FALSE),""))</f>
        <v/>
      </c>
      <c r="G150" s="25" t="n"/>
      <c r="H150" s="25" t="n"/>
      <c r="I150" s="25" t="n"/>
      <c r="J150" s="24" t="n"/>
      <c r="K150" s="26">
        <f>IF(B150="","",IF(J150="","Open","Fixed"))</f>
        <v/>
      </c>
      <c r="L150" s="27">
        <f>IF(B150="","",IF(J150="",TODAY()-B150,J150-B150))</f>
        <v/>
      </c>
      <c r="M150" s="25" t="n"/>
    </row>
    <row r="151">
      <c r="A151" s="15" t="n">
        <v>147</v>
      </c>
      <c r="B151" s="24" t="n"/>
      <c r="C151" s="25" t="n"/>
      <c r="D151" s="25" t="n"/>
      <c r="E151" s="25" t="n"/>
      <c r="F151" s="26">
        <f>IF(E151="","",IFERROR(VLOOKUP(E151,'Items'!$A$5:$C$32,3,FALSE),""))</f>
        <v/>
      </c>
      <c r="G151" s="25" t="n"/>
      <c r="H151" s="25" t="n"/>
      <c r="I151" s="25" t="n"/>
      <c r="J151" s="24" t="n"/>
      <c r="K151" s="26">
        <f>IF(B151="","",IF(J151="","Open","Fixed"))</f>
        <v/>
      </c>
      <c r="L151" s="27">
        <f>IF(B151="","",IF(J151="",TODAY()-B151,J151-B151))</f>
        <v/>
      </c>
      <c r="M151" s="25" t="n"/>
    </row>
    <row r="152">
      <c r="A152" s="15" t="n">
        <v>148</v>
      </c>
      <c r="B152" s="24" t="n"/>
      <c r="C152" s="25" t="n"/>
      <c r="D152" s="25" t="n"/>
      <c r="E152" s="25" t="n"/>
      <c r="F152" s="26">
        <f>IF(E152="","",IFERROR(VLOOKUP(E152,'Items'!$A$5:$C$32,3,FALSE),""))</f>
        <v/>
      </c>
      <c r="G152" s="25" t="n"/>
      <c r="H152" s="25" t="n"/>
      <c r="I152" s="25" t="n"/>
      <c r="J152" s="24" t="n"/>
      <c r="K152" s="26">
        <f>IF(B152="","",IF(J152="","Open","Fixed"))</f>
        <v/>
      </c>
      <c r="L152" s="27">
        <f>IF(B152="","",IF(J152="",TODAY()-B152,J152-B152))</f>
        <v/>
      </c>
      <c r="M152" s="25" t="n"/>
    </row>
    <row r="153">
      <c r="A153" s="15" t="n">
        <v>149</v>
      </c>
      <c r="B153" s="24" t="n"/>
      <c r="C153" s="25" t="n"/>
      <c r="D153" s="25" t="n"/>
      <c r="E153" s="25" t="n"/>
      <c r="F153" s="26">
        <f>IF(E153="","",IFERROR(VLOOKUP(E153,'Items'!$A$5:$C$32,3,FALSE),""))</f>
        <v/>
      </c>
      <c r="G153" s="25" t="n"/>
      <c r="H153" s="25" t="n"/>
      <c r="I153" s="25" t="n"/>
      <c r="J153" s="24" t="n"/>
      <c r="K153" s="26">
        <f>IF(B153="","",IF(J153="","Open","Fixed"))</f>
        <v/>
      </c>
      <c r="L153" s="27">
        <f>IF(B153="","",IF(J153="",TODAY()-B153,J153-B153))</f>
        <v/>
      </c>
      <c r="M153" s="25" t="n"/>
    </row>
    <row r="154">
      <c r="A154" s="15" t="n">
        <v>150</v>
      </c>
      <c r="B154" s="24" t="n"/>
      <c r="C154" s="25" t="n"/>
      <c r="D154" s="25" t="n"/>
      <c r="E154" s="25" t="n"/>
      <c r="F154" s="26">
        <f>IF(E154="","",IFERROR(VLOOKUP(E154,'Items'!$A$5:$C$32,3,FALSE),""))</f>
        <v/>
      </c>
      <c r="G154" s="25" t="n"/>
      <c r="H154" s="25" t="n"/>
      <c r="I154" s="25" t="n"/>
      <c r="J154" s="24" t="n"/>
      <c r="K154" s="26">
        <f>IF(B154="","",IF(J154="","Open","Fixed"))</f>
        <v/>
      </c>
      <c r="L154" s="27">
        <f>IF(B154="","",IF(J154="",TODAY()-B154,J154-B154))</f>
        <v/>
      </c>
      <c r="M154" s="25" t="n"/>
    </row>
    <row r="155">
      <c r="A155" s="15" t="n">
        <v>151</v>
      </c>
      <c r="B155" s="24" t="n"/>
      <c r="C155" s="25" t="n"/>
      <c r="D155" s="25" t="n"/>
      <c r="E155" s="25" t="n"/>
      <c r="F155" s="26">
        <f>IF(E155="","",IFERROR(VLOOKUP(E155,'Items'!$A$5:$C$32,3,FALSE),""))</f>
        <v/>
      </c>
      <c r="G155" s="25" t="n"/>
      <c r="H155" s="25" t="n"/>
      <c r="I155" s="25" t="n"/>
      <c r="J155" s="24" t="n"/>
      <c r="K155" s="26">
        <f>IF(B155="","",IF(J155="","Open","Fixed"))</f>
        <v/>
      </c>
      <c r="L155" s="27">
        <f>IF(B155="","",IF(J155="",TODAY()-B155,J155-B155))</f>
        <v/>
      </c>
      <c r="M155" s="25" t="n"/>
    </row>
    <row r="156">
      <c r="A156" s="15" t="n">
        <v>152</v>
      </c>
      <c r="B156" s="24" t="n"/>
      <c r="C156" s="25" t="n"/>
      <c r="D156" s="25" t="n"/>
      <c r="E156" s="25" t="n"/>
      <c r="F156" s="26">
        <f>IF(E156="","",IFERROR(VLOOKUP(E156,'Items'!$A$5:$C$32,3,FALSE),""))</f>
        <v/>
      </c>
      <c r="G156" s="25" t="n"/>
      <c r="H156" s="25" t="n"/>
      <c r="I156" s="25" t="n"/>
      <c r="J156" s="24" t="n"/>
      <c r="K156" s="26">
        <f>IF(B156="","",IF(J156="","Open","Fixed"))</f>
        <v/>
      </c>
      <c r="L156" s="27">
        <f>IF(B156="","",IF(J156="",TODAY()-B156,J156-B156))</f>
        <v/>
      </c>
      <c r="M156" s="25" t="n"/>
    </row>
    <row r="157">
      <c r="A157" s="15" t="n">
        <v>153</v>
      </c>
      <c r="B157" s="24" t="n"/>
      <c r="C157" s="25" t="n"/>
      <c r="D157" s="25" t="n"/>
      <c r="E157" s="25" t="n"/>
      <c r="F157" s="26">
        <f>IF(E157="","",IFERROR(VLOOKUP(E157,'Items'!$A$5:$C$32,3,FALSE),""))</f>
        <v/>
      </c>
      <c r="G157" s="25" t="n"/>
      <c r="H157" s="25" t="n"/>
      <c r="I157" s="25" t="n"/>
      <c r="J157" s="24" t="n"/>
      <c r="K157" s="26">
        <f>IF(B157="","",IF(J157="","Open","Fixed"))</f>
        <v/>
      </c>
      <c r="L157" s="27">
        <f>IF(B157="","",IF(J157="",TODAY()-B157,J157-B157))</f>
        <v/>
      </c>
      <c r="M157" s="25" t="n"/>
    </row>
    <row r="158">
      <c r="A158" s="15" t="n">
        <v>154</v>
      </c>
      <c r="B158" s="24" t="n"/>
      <c r="C158" s="25" t="n"/>
      <c r="D158" s="25" t="n"/>
      <c r="E158" s="25" t="n"/>
      <c r="F158" s="26">
        <f>IF(E158="","",IFERROR(VLOOKUP(E158,'Items'!$A$5:$C$32,3,FALSE),""))</f>
        <v/>
      </c>
      <c r="G158" s="25" t="n"/>
      <c r="H158" s="25" t="n"/>
      <c r="I158" s="25" t="n"/>
      <c r="J158" s="24" t="n"/>
      <c r="K158" s="26">
        <f>IF(B158="","",IF(J158="","Open","Fixed"))</f>
        <v/>
      </c>
      <c r="L158" s="27">
        <f>IF(B158="","",IF(J158="",TODAY()-B158,J158-B158))</f>
        <v/>
      </c>
      <c r="M158" s="25" t="n"/>
    </row>
    <row r="159">
      <c r="A159" s="15" t="n">
        <v>155</v>
      </c>
      <c r="B159" s="24" t="n"/>
      <c r="C159" s="25" t="n"/>
      <c r="D159" s="25" t="n"/>
      <c r="E159" s="25" t="n"/>
      <c r="F159" s="26">
        <f>IF(E159="","",IFERROR(VLOOKUP(E159,'Items'!$A$5:$C$32,3,FALSE),""))</f>
        <v/>
      </c>
      <c r="G159" s="25" t="n"/>
      <c r="H159" s="25" t="n"/>
      <c r="I159" s="25" t="n"/>
      <c r="J159" s="24" t="n"/>
      <c r="K159" s="26">
        <f>IF(B159="","",IF(J159="","Open","Fixed"))</f>
        <v/>
      </c>
      <c r="L159" s="27">
        <f>IF(B159="","",IF(J159="",TODAY()-B159,J159-B159))</f>
        <v/>
      </c>
      <c r="M159" s="25" t="n"/>
    </row>
    <row r="160">
      <c r="A160" s="15" t="n">
        <v>156</v>
      </c>
      <c r="B160" s="24" t="n"/>
      <c r="C160" s="25" t="n"/>
      <c r="D160" s="25" t="n"/>
      <c r="E160" s="25" t="n"/>
      <c r="F160" s="26">
        <f>IF(E160="","",IFERROR(VLOOKUP(E160,'Items'!$A$5:$C$32,3,FALSE),""))</f>
        <v/>
      </c>
      <c r="G160" s="25" t="n"/>
      <c r="H160" s="25" t="n"/>
      <c r="I160" s="25" t="n"/>
      <c r="J160" s="24" t="n"/>
      <c r="K160" s="26">
        <f>IF(B160="","",IF(J160="","Open","Fixed"))</f>
        <v/>
      </c>
      <c r="L160" s="27">
        <f>IF(B160="","",IF(J160="",TODAY()-B160,J160-B160))</f>
        <v/>
      </c>
      <c r="M160" s="25" t="n"/>
    </row>
    <row r="161">
      <c r="A161" s="15" t="n">
        <v>157</v>
      </c>
      <c r="B161" s="24" t="n"/>
      <c r="C161" s="25" t="n"/>
      <c r="D161" s="25" t="n"/>
      <c r="E161" s="25" t="n"/>
      <c r="F161" s="26">
        <f>IF(E161="","",IFERROR(VLOOKUP(E161,'Items'!$A$5:$C$32,3,FALSE),""))</f>
        <v/>
      </c>
      <c r="G161" s="25" t="n"/>
      <c r="H161" s="25" t="n"/>
      <c r="I161" s="25" t="n"/>
      <c r="J161" s="24" t="n"/>
      <c r="K161" s="26">
        <f>IF(B161="","",IF(J161="","Open","Fixed"))</f>
        <v/>
      </c>
      <c r="L161" s="27">
        <f>IF(B161="","",IF(J161="",TODAY()-B161,J161-B161))</f>
        <v/>
      </c>
      <c r="M161" s="25" t="n"/>
    </row>
    <row r="162">
      <c r="A162" s="15" t="n">
        <v>158</v>
      </c>
      <c r="B162" s="24" t="n"/>
      <c r="C162" s="25" t="n"/>
      <c r="D162" s="25" t="n"/>
      <c r="E162" s="25" t="n"/>
      <c r="F162" s="26">
        <f>IF(E162="","",IFERROR(VLOOKUP(E162,'Items'!$A$5:$C$32,3,FALSE),""))</f>
        <v/>
      </c>
      <c r="G162" s="25" t="n"/>
      <c r="H162" s="25" t="n"/>
      <c r="I162" s="25" t="n"/>
      <c r="J162" s="24" t="n"/>
      <c r="K162" s="26">
        <f>IF(B162="","",IF(J162="","Open","Fixed"))</f>
        <v/>
      </c>
      <c r="L162" s="27">
        <f>IF(B162="","",IF(J162="",TODAY()-B162,J162-B162))</f>
        <v/>
      </c>
      <c r="M162" s="25" t="n"/>
    </row>
    <row r="163">
      <c r="A163" s="15" t="n">
        <v>159</v>
      </c>
      <c r="B163" s="24" t="n"/>
      <c r="C163" s="25" t="n"/>
      <c r="D163" s="25" t="n"/>
      <c r="E163" s="25" t="n"/>
      <c r="F163" s="26">
        <f>IF(E163="","",IFERROR(VLOOKUP(E163,'Items'!$A$5:$C$32,3,FALSE),""))</f>
        <v/>
      </c>
      <c r="G163" s="25" t="n"/>
      <c r="H163" s="25" t="n"/>
      <c r="I163" s="25" t="n"/>
      <c r="J163" s="24" t="n"/>
      <c r="K163" s="26">
        <f>IF(B163="","",IF(J163="","Open","Fixed"))</f>
        <v/>
      </c>
      <c r="L163" s="27">
        <f>IF(B163="","",IF(J163="",TODAY()-B163,J163-B163))</f>
        <v/>
      </c>
      <c r="M163" s="25" t="n"/>
    </row>
    <row r="164">
      <c r="A164" s="15" t="n">
        <v>160</v>
      </c>
      <c r="B164" s="24" t="n"/>
      <c r="C164" s="25" t="n"/>
      <c r="D164" s="25" t="n"/>
      <c r="E164" s="25" t="n"/>
      <c r="F164" s="26">
        <f>IF(E164="","",IFERROR(VLOOKUP(E164,'Items'!$A$5:$C$32,3,FALSE),""))</f>
        <v/>
      </c>
      <c r="G164" s="25" t="n"/>
      <c r="H164" s="25" t="n"/>
      <c r="I164" s="25" t="n"/>
      <c r="J164" s="24" t="n"/>
      <c r="K164" s="26">
        <f>IF(B164="","",IF(J164="","Open","Fixed"))</f>
        <v/>
      </c>
      <c r="L164" s="27">
        <f>IF(B164="","",IF(J164="",TODAY()-B164,J164-B164))</f>
        <v/>
      </c>
      <c r="M164" s="25" t="n"/>
    </row>
    <row r="165">
      <c r="A165" s="15" t="n">
        <v>161</v>
      </c>
      <c r="B165" s="24" t="n"/>
      <c r="C165" s="25" t="n"/>
      <c r="D165" s="25" t="n"/>
      <c r="E165" s="25" t="n"/>
      <c r="F165" s="26">
        <f>IF(E165="","",IFERROR(VLOOKUP(E165,'Items'!$A$5:$C$32,3,FALSE),""))</f>
        <v/>
      </c>
      <c r="G165" s="25" t="n"/>
      <c r="H165" s="25" t="n"/>
      <c r="I165" s="25" t="n"/>
      <c r="J165" s="24" t="n"/>
      <c r="K165" s="26">
        <f>IF(B165="","",IF(J165="","Open","Fixed"))</f>
        <v/>
      </c>
      <c r="L165" s="27">
        <f>IF(B165="","",IF(J165="",TODAY()-B165,J165-B165))</f>
        <v/>
      </c>
      <c r="M165" s="25" t="n"/>
    </row>
    <row r="166">
      <c r="A166" s="15" t="n">
        <v>162</v>
      </c>
      <c r="B166" s="24" t="n"/>
      <c r="C166" s="25" t="n"/>
      <c r="D166" s="25" t="n"/>
      <c r="E166" s="25" t="n"/>
      <c r="F166" s="26">
        <f>IF(E166="","",IFERROR(VLOOKUP(E166,'Items'!$A$5:$C$32,3,FALSE),""))</f>
        <v/>
      </c>
      <c r="G166" s="25" t="n"/>
      <c r="H166" s="25" t="n"/>
      <c r="I166" s="25" t="n"/>
      <c r="J166" s="24" t="n"/>
      <c r="K166" s="26">
        <f>IF(B166="","",IF(J166="","Open","Fixed"))</f>
        <v/>
      </c>
      <c r="L166" s="27">
        <f>IF(B166="","",IF(J166="",TODAY()-B166,J166-B166))</f>
        <v/>
      </c>
      <c r="M166" s="25" t="n"/>
    </row>
    <row r="167">
      <c r="A167" s="15" t="n">
        <v>163</v>
      </c>
      <c r="B167" s="24" t="n"/>
      <c r="C167" s="25" t="n"/>
      <c r="D167" s="25" t="n"/>
      <c r="E167" s="25" t="n"/>
      <c r="F167" s="26">
        <f>IF(E167="","",IFERROR(VLOOKUP(E167,'Items'!$A$5:$C$32,3,FALSE),""))</f>
        <v/>
      </c>
      <c r="G167" s="25" t="n"/>
      <c r="H167" s="25" t="n"/>
      <c r="I167" s="25" t="n"/>
      <c r="J167" s="24" t="n"/>
      <c r="K167" s="26">
        <f>IF(B167="","",IF(J167="","Open","Fixed"))</f>
        <v/>
      </c>
      <c r="L167" s="27">
        <f>IF(B167="","",IF(J167="",TODAY()-B167,J167-B167))</f>
        <v/>
      </c>
      <c r="M167" s="25" t="n"/>
    </row>
    <row r="168">
      <c r="A168" s="15" t="n">
        <v>164</v>
      </c>
      <c r="B168" s="24" t="n"/>
      <c r="C168" s="25" t="n"/>
      <c r="D168" s="25" t="n"/>
      <c r="E168" s="25" t="n"/>
      <c r="F168" s="26">
        <f>IF(E168="","",IFERROR(VLOOKUP(E168,'Items'!$A$5:$C$32,3,FALSE),""))</f>
        <v/>
      </c>
      <c r="G168" s="25" t="n"/>
      <c r="H168" s="25" t="n"/>
      <c r="I168" s="25" t="n"/>
      <c r="J168" s="24" t="n"/>
      <c r="K168" s="26">
        <f>IF(B168="","",IF(J168="","Open","Fixed"))</f>
        <v/>
      </c>
      <c r="L168" s="27">
        <f>IF(B168="","",IF(J168="",TODAY()-B168,J168-B168))</f>
        <v/>
      </c>
      <c r="M168" s="25" t="n"/>
    </row>
    <row r="169">
      <c r="A169" s="15" t="n">
        <v>165</v>
      </c>
      <c r="B169" s="24" t="n"/>
      <c r="C169" s="25" t="n"/>
      <c r="D169" s="25" t="n"/>
      <c r="E169" s="25" t="n"/>
      <c r="F169" s="26">
        <f>IF(E169="","",IFERROR(VLOOKUP(E169,'Items'!$A$5:$C$32,3,FALSE),""))</f>
        <v/>
      </c>
      <c r="G169" s="25" t="n"/>
      <c r="H169" s="25" t="n"/>
      <c r="I169" s="25" t="n"/>
      <c r="J169" s="24" t="n"/>
      <c r="K169" s="26">
        <f>IF(B169="","",IF(J169="","Open","Fixed"))</f>
        <v/>
      </c>
      <c r="L169" s="27">
        <f>IF(B169="","",IF(J169="",TODAY()-B169,J169-B169))</f>
        <v/>
      </c>
      <c r="M169" s="25" t="n"/>
    </row>
    <row r="170">
      <c r="A170" s="15" t="n">
        <v>166</v>
      </c>
      <c r="B170" s="24" t="n"/>
      <c r="C170" s="25" t="n"/>
      <c r="D170" s="25" t="n"/>
      <c r="E170" s="25" t="n"/>
      <c r="F170" s="26">
        <f>IF(E170="","",IFERROR(VLOOKUP(E170,'Items'!$A$5:$C$32,3,FALSE),""))</f>
        <v/>
      </c>
      <c r="G170" s="25" t="n"/>
      <c r="H170" s="25" t="n"/>
      <c r="I170" s="25" t="n"/>
      <c r="J170" s="24" t="n"/>
      <c r="K170" s="26">
        <f>IF(B170="","",IF(J170="","Open","Fixed"))</f>
        <v/>
      </c>
      <c r="L170" s="27">
        <f>IF(B170="","",IF(J170="",TODAY()-B170,J170-B170))</f>
        <v/>
      </c>
      <c r="M170" s="25" t="n"/>
    </row>
    <row r="171">
      <c r="A171" s="15" t="n">
        <v>167</v>
      </c>
      <c r="B171" s="24" t="n"/>
      <c r="C171" s="25" t="n"/>
      <c r="D171" s="25" t="n"/>
      <c r="E171" s="25" t="n"/>
      <c r="F171" s="26">
        <f>IF(E171="","",IFERROR(VLOOKUP(E171,'Items'!$A$5:$C$32,3,FALSE),""))</f>
        <v/>
      </c>
      <c r="G171" s="25" t="n"/>
      <c r="H171" s="25" t="n"/>
      <c r="I171" s="25" t="n"/>
      <c r="J171" s="24" t="n"/>
      <c r="K171" s="26">
        <f>IF(B171="","",IF(J171="","Open","Fixed"))</f>
        <v/>
      </c>
      <c r="L171" s="27">
        <f>IF(B171="","",IF(J171="",TODAY()-B171,J171-B171))</f>
        <v/>
      </c>
      <c r="M171" s="25" t="n"/>
    </row>
    <row r="172">
      <c r="A172" s="15" t="n">
        <v>168</v>
      </c>
      <c r="B172" s="24" t="n"/>
      <c r="C172" s="25" t="n"/>
      <c r="D172" s="25" t="n"/>
      <c r="E172" s="25" t="n"/>
      <c r="F172" s="26">
        <f>IF(E172="","",IFERROR(VLOOKUP(E172,'Items'!$A$5:$C$32,3,FALSE),""))</f>
        <v/>
      </c>
      <c r="G172" s="25" t="n"/>
      <c r="H172" s="25" t="n"/>
      <c r="I172" s="25" t="n"/>
      <c r="J172" s="24" t="n"/>
      <c r="K172" s="26">
        <f>IF(B172="","",IF(J172="","Open","Fixed"))</f>
        <v/>
      </c>
      <c r="L172" s="27">
        <f>IF(B172="","",IF(J172="",TODAY()-B172,J172-B172))</f>
        <v/>
      </c>
      <c r="M172" s="25" t="n"/>
    </row>
    <row r="173">
      <c r="A173" s="15" t="n">
        <v>169</v>
      </c>
      <c r="B173" s="24" t="n"/>
      <c r="C173" s="25" t="n"/>
      <c r="D173" s="25" t="n"/>
      <c r="E173" s="25" t="n"/>
      <c r="F173" s="26">
        <f>IF(E173="","",IFERROR(VLOOKUP(E173,'Items'!$A$5:$C$32,3,FALSE),""))</f>
        <v/>
      </c>
      <c r="G173" s="25" t="n"/>
      <c r="H173" s="25" t="n"/>
      <c r="I173" s="25" t="n"/>
      <c r="J173" s="24" t="n"/>
      <c r="K173" s="26">
        <f>IF(B173="","",IF(J173="","Open","Fixed"))</f>
        <v/>
      </c>
      <c r="L173" s="27">
        <f>IF(B173="","",IF(J173="",TODAY()-B173,J173-B173))</f>
        <v/>
      </c>
      <c r="M173" s="25" t="n"/>
    </row>
    <row r="174">
      <c r="A174" s="15" t="n">
        <v>170</v>
      </c>
      <c r="B174" s="24" t="n"/>
      <c r="C174" s="25" t="n"/>
      <c r="D174" s="25" t="n"/>
      <c r="E174" s="25" t="n"/>
      <c r="F174" s="26">
        <f>IF(E174="","",IFERROR(VLOOKUP(E174,'Items'!$A$5:$C$32,3,FALSE),""))</f>
        <v/>
      </c>
      <c r="G174" s="25" t="n"/>
      <c r="H174" s="25" t="n"/>
      <c r="I174" s="25" t="n"/>
      <c r="J174" s="24" t="n"/>
      <c r="K174" s="26">
        <f>IF(B174="","",IF(J174="","Open","Fixed"))</f>
        <v/>
      </c>
      <c r="L174" s="27">
        <f>IF(B174="","",IF(J174="",TODAY()-B174,J174-B174))</f>
        <v/>
      </c>
      <c r="M174" s="25" t="n"/>
    </row>
    <row r="175">
      <c r="A175" s="15" t="n">
        <v>171</v>
      </c>
      <c r="B175" s="24" t="n"/>
      <c r="C175" s="25" t="n"/>
      <c r="D175" s="25" t="n"/>
      <c r="E175" s="25" t="n"/>
      <c r="F175" s="26">
        <f>IF(E175="","",IFERROR(VLOOKUP(E175,'Items'!$A$5:$C$32,3,FALSE),""))</f>
        <v/>
      </c>
      <c r="G175" s="25" t="n"/>
      <c r="H175" s="25" t="n"/>
      <c r="I175" s="25" t="n"/>
      <c r="J175" s="24" t="n"/>
      <c r="K175" s="26">
        <f>IF(B175="","",IF(J175="","Open","Fixed"))</f>
        <v/>
      </c>
      <c r="L175" s="27">
        <f>IF(B175="","",IF(J175="",TODAY()-B175,J175-B175))</f>
        <v/>
      </c>
      <c r="M175" s="25" t="n"/>
    </row>
    <row r="176">
      <c r="A176" s="15" t="n">
        <v>172</v>
      </c>
      <c r="B176" s="24" t="n"/>
      <c r="C176" s="25" t="n"/>
      <c r="D176" s="25" t="n"/>
      <c r="E176" s="25" t="n"/>
      <c r="F176" s="26">
        <f>IF(E176="","",IFERROR(VLOOKUP(E176,'Items'!$A$5:$C$32,3,FALSE),""))</f>
        <v/>
      </c>
      <c r="G176" s="25" t="n"/>
      <c r="H176" s="25" t="n"/>
      <c r="I176" s="25" t="n"/>
      <c r="J176" s="24" t="n"/>
      <c r="K176" s="26">
        <f>IF(B176="","",IF(J176="","Open","Fixed"))</f>
        <v/>
      </c>
      <c r="L176" s="27">
        <f>IF(B176="","",IF(J176="",TODAY()-B176,J176-B176))</f>
        <v/>
      </c>
      <c r="M176" s="25" t="n"/>
    </row>
    <row r="177">
      <c r="A177" s="15" t="n">
        <v>173</v>
      </c>
      <c r="B177" s="24" t="n"/>
      <c r="C177" s="25" t="n"/>
      <c r="D177" s="25" t="n"/>
      <c r="E177" s="25" t="n"/>
      <c r="F177" s="26">
        <f>IF(E177="","",IFERROR(VLOOKUP(E177,'Items'!$A$5:$C$32,3,FALSE),""))</f>
        <v/>
      </c>
      <c r="G177" s="25" t="n"/>
      <c r="H177" s="25" t="n"/>
      <c r="I177" s="25" t="n"/>
      <c r="J177" s="24" t="n"/>
      <c r="K177" s="26">
        <f>IF(B177="","",IF(J177="","Open","Fixed"))</f>
        <v/>
      </c>
      <c r="L177" s="27">
        <f>IF(B177="","",IF(J177="",TODAY()-B177,J177-B177))</f>
        <v/>
      </c>
      <c r="M177" s="25" t="n"/>
    </row>
    <row r="178">
      <c r="A178" s="15" t="n">
        <v>174</v>
      </c>
      <c r="B178" s="24" t="n"/>
      <c r="C178" s="25" t="n"/>
      <c r="D178" s="25" t="n"/>
      <c r="E178" s="25" t="n"/>
      <c r="F178" s="26">
        <f>IF(E178="","",IFERROR(VLOOKUP(E178,'Items'!$A$5:$C$32,3,FALSE),""))</f>
        <v/>
      </c>
      <c r="G178" s="25" t="n"/>
      <c r="H178" s="25" t="n"/>
      <c r="I178" s="25" t="n"/>
      <c r="J178" s="24" t="n"/>
      <c r="K178" s="26">
        <f>IF(B178="","",IF(J178="","Open","Fixed"))</f>
        <v/>
      </c>
      <c r="L178" s="27">
        <f>IF(B178="","",IF(J178="",TODAY()-B178,J178-B178))</f>
        <v/>
      </c>
      <c r="M178" s="25" t="n"/>
    </row>
    <row r="179">
      <c r="A179" s="15" t="n">
        <v>175</v>
      </c>
      <c r="B179" s="24" t="n"/>
      <c r="C179" s="25" t="n"/>
      <c r="D179" s="25" t="n"/>
      <c r="E179" s="25" t="n"/>
      <c r="F179" s="26">
        <f>IF(E179="","",IFERROR(VLOOKUP(E179,'Items'!$A$5:$C$32,3,FALSE),""))</f>
        <v/>
      </c>
      <c r="G179" s="25" t="n"/>
      <c r="H179" s="25" t="n"/>
      <c r="I179" s="25" t="n"/>
      <c r="J179" s="24" t="n"/>
      <c r="K179" s="26">
        <f>IF(B179="","",IF(J179="","Open","Fixed"))</f>
        <v/>
      </c>
      <c r="L179" s="27">
        <f>IF(B179="","",IF(J179="",TODAY()-B179,J179-B179))</f>
        <v/>
      </c>
      <c r="M179" s="25" t="n"/>
    </row>
    <row r="180">
      <c r="A180" s="15" t="n">
        <v>176</v>
      </c>
      <c r="B180" s="24" t="n"/>
      <c r="C180" s="25" t="n"/>
      <c r="D180" s="25" t="n"/>
      <c r="E180" s="25" t="n"/>
      <c r="F180" s="26">
        <f>IF(E180="","",IFERROR(VLOOKUP(E180,'Items'!$A$5:$C$32,3,FALSE),""))</f>
        <v/>
      </c>
      <c r="G180" s="25" t="n"/>
      <c r="H180" s="25" t="n"/>
      <c r="I180" s="25" t="n"/>
      <c r="J180" s="24" t="n"/>
      <c r="K180" s="26">
        <f>IF(B180="","",IF(J180="","Open","Fixed"))</f>
        <v/>
      </c>
      <c r="L180" s="27">
        <f>IF(B180="","",IF(J180="",TODAY()-B180,J180-B180))</f>
        <v/>
      </c>
      <c r="M180" s="25" t="n"/>
    </row>
    <row r="181">
      <c r="A181" s="15" t="n">
        <v>177</v>
      </c>
      <c r="B181" s="24" t="n"/>
      <c r="C181" s="25" t="n"/>
      <c r="D181" s="25" t="n"/>
      <c r="E181" s="25" t="n"/>
      <c r="F181" s="26">
        <f>IF(E181="","",IFERROR(VLOOKUP(E181,'Items'!$A$5:$C$32,3,FALSE),""))</f>
        <v/>
      </c>
      <c r="G181" s="25" t="n"/>
      <c r="H181" s="25" t="n"/>
      <c r="I181" s="25" t="n"/>
      <c r="J181" s="24" t="n"/>
      <c r="K181" s="26">
        <f>IF(B181="","",IF(J181="","Open","Fixed"))</f>
        <v/>
      </c>
      <c r="L181" s="27">
        <f>IF(B181="","",IF(J181="",TODAY()-B181,J181-B181))</f>
        <v/>
      </c>
      <c r="M181" s="25" t="n"/>
    </row>
    <row r="182">
      <c r="A182" s="15" t="n">
        <v>178</v>
      </c>
      <c r="B182" s="24" t="n"/>
      <c r="C182" s="25" t="n"/>
      <c r="D182" s="25" t="n"/>
      <c r="E182" s="25" t="n"/>
      <c r="F182" s="26">
        <f>IF(E182="","",IFERROR(VLOOKUP(E182,'Items'!$A$5:$C$32,3,FALSE),""))</f>
        <v/>
      </c>
      <c r="G182" s="25" t="n"/>
      <c r="H182" s="25" t="n"/>
      <c r="I182" s="25" t="n"/>
      <c r="J182" s="24" t="n"/>
      <c r="K182" s="26">
        <f>IF(B182="","",IF(J182="","Open","Fixed"))</f>
        <v/>
      </c>
      <c r="L182" s="27">
        <f>IF(B182="","",IF(J182="",TODAY()-B182,J182-B182))</f>
        <v/>
      </c>
      <c r="M182" s="25" t="n"/>
    </row>
    <row r="183">
      <c r="A183" s="15" t="n">
        <v>179</v>
      </c>
      <c r="B183" s="24" t="n"/>
      <c r="C183" s="25" t="n"/>
      <c r="D183" s="25" t="n"/>
      <c r="E183" s="25" t="n"/>
      <c r="F183" s="26">
        <f>IF(E183="","",IFERROR(VLOOKUP(E183,'Items'!$A$5:$C$32,3,FALSE),""))</f>
        <v/>
      </c>
      <c r="G183" s="25" t="n"/>
      <c r="H183" s="25" t="n"/>
      <c r="I183" s="25" t="n"/>
      <c r="J183" s="24" t="n"/>
      <c r="K183" s="26">
        <f>IF(B183="","",IF(J183="","Open","Fixed"))</f>
        <v/>
      </c>
      <c r="L183" s="27">
        <f>IF(B183="","",IF(J183="",TODAY()-B183,J183-B183))</f>
        <v/>
      </c>
      <c r="M183" s="25" t="n"/>
    </row>
    <row r="184">
      <c r="A184" s="15" t="n">
        <v>180</v>
      </c>
      <c r="B184" s="24" t="n"/>
      <c r="C184" s="25" t="n"/>
      <c r="D184" s="25" t="n"/>
      <c r="E184" s="25" t="n"/>
      <c r="F184" s="26">
        <f>IF(E184="","",IFERROR(VLOOKUP(E184,'Items'!$A$5:$C$32,3,FALSE),""))</f>
        <v/>
      </c>
      <c r="G184" s="25" t="n"/>
      <c r="H184" s="25" t="n"/>
      <c r="I184" s="25" t="n"/>
      <c r="J184" s="24" t="n"/>
      <c r="K184" s="26">
        <f>IF(B184="","",IF(J184="","Open","Fixed"))</f>
        <v/>
      </c>
      <c r="L184" s="27">
        <f>IF(B184="","",IF(J184="",TODAY()-B184,J184-B184))</f>
        <v/>
      </c>
      <c r="M184" s="25" t="n"/>
    </row>
    <row r="185">
      <c r="A185" s="15" t="n">
        <v>181</v>
      </c>
      <c r="B185" s="24" t="n"/>
      <c r="C185" s="25" t="n"/>
      <c r="D185" s="25" t="n"/>
      <c r="E185" s="25" t="n"/>
      <c r="F185" s="26">
        <f>IF(E185="","",IFERROR(VLOOKUP(E185,'Items'!$A$5:$C$32,3,FALSE),""))</f>
        <v/>
      </c>
      <c r="G185" s="25" t="n"/>
      <c r="H185" s="25" t="n"/>
      <c r="I185" s="25" t="n"/>
      <c r="J185" s="24" t="n"/>
      <c r="K185" s="26">
        <f>IF(B185="","",IF(J185="","Open","Fixed"))</f>
        <v/>
      </c>
      <c r="L185" s="27">
        <f>IF(B185="","",IF(J185="",TODAY()-B185,J185-B185))</f>
        <v/>
      </c>
      <c r="M185" s="25" t="n"/>
    </row>
    <row r="186">
      <c r="A186" s="15" t="n">
        <v>182</v>
      </c>
      <c r="B186" s="24" t="n"/>
      <c r="C186" s="25" t="n"/>
      <c r="D186" s="25" t="n"/>
      <c r="E186" s="25" t="n"/>
      <c r="F186" s="26">
        <f>IF(E186="","",IFERROR(VLOOKUP(E186,'Items'!$A$5:$C$32,3,FALSE),""))</f>
        <v/>
      </c>
      <c r="G186" s="25" t="n"/>
      <c r="H186" s="25" t="n"/>
      <c r="I186" s="25" t="n"/>
      <c r="J186" s="24" t="n"/>
      <c r="K186" s="26">
        <f>IF(B186="","",IF(J186="","Open","Fixed"))</f>
        <v/>
      </c>
      <c r="L186" s="27">
        <f>IF(B186="","",IF(J186="",TODAY()-B186,J186-B186))</f>
        <v/>
      </c>
      <c r="M186" s="25" t="n"/>
    </row>
    <row r="187">
      <c r="A187" s="15" t="n">
        <v>183</v>
      </c>
      <c r="B187" s="24" t="n"/>
      <c r="C187" s="25" t="n"/>
      <c r="D187" s="25" t="n"/>
      <c r="E187" s="25" t="n"/>
      <c r="F187" s="26">
        <f>IF(E187="","",IFERROR(VLOOKUP(E187,'Items'!$A$5:$C$32,3,FALSE),""))</f>
        <v/>
      </c>
      <c r="G187" s="25" t="n"/>
      <c r="H187" s="25" t="n"/>
      <c r="I187" s="25" t="n"/>
      <c r="J187" s="24" t="n"/>
      <c r="K187" s="26">
        <f>IF(B187="","",IF(J187="","Open","Fixed"))</f>
        <v/>
      </c>
      <c r="L187" s="27">
        <f>IF(B187="","",IF(J187="",TODAY()-B187,J187-B187))</f>
        <v/>
      </c>
      <c r="M187" s="25" t="n"/>
    </row>
    <row r="188">
      <c r="A188" s="15" t="n">
        <v>184</v>
      </c>
      <c r="B188" s="24" t="n"/>
      <c r="C188" s="25" t="n"/>
      <c r="D188" s="25" t="n"/>
      <c r="E188" s="25" t="n"/>
      <c r="F188" s="26">
        <f>IF(E188="","",IFERROR(VLOOKUP(E188,'Items'!$A$5:$C$32,3,FALSE),""))</f>
        <v/>
      </c>
      <c r="G188" s="25" t="n"/>
      <c r="H188" s="25" t="n"/>
      <c r="I188" s="25" t="n"/>
      <c r="J188" s="24" t="n"/>
      <c r="K188" s="26">
        <f>IF(B188="","",IF(J188="","Open","Fixed"))</f>
        <v/>
      </c>
      <c r="L188" s="27">
        <f>IF(B188="","",IF(J188="",TODAY()-B188,J188-B188))</f>
        <v/>
      </c>
      <c r="M188" s="25" t="n"/>
    </row>
    <row r="189">
      <c r="A189" s="15" t="n">
        <v>185</v>
      </c>
      <c r="B189" s="24" t="n"/>
      <c r="C189" s="25" t="n"/>
      <c r="D189" s="25" t="n"/>
      <c r="E189" s="25" t="n"/>
      <c r="F189" s="26">
        <f>IF(E189="","",IFERROR(VLOOKUP(E189,'Items'!$A$5:$C$32,3,FALSE),""))</f>
        <v/>
      </c>
      <c r="G189" s="25" t="n"/>
      <c r="H189" s="25" t="n"/>
      <c r="I189" s="25" t="n"/>
      <c r="J189" s="24" t="n"/>
      <c r="K189" s="26">
        <f>IF(B189="","",IF(J189="","Open","Fixed"))</f>
        <v/>
      </c>
      <c r="L189" s="27">
        <f>IF(B189="","",IF(J189="",TODAY()-B189,J189-B189))</f>
        <v/>
      </c>
      <c r="M189" s="25" t="n"/>
    </row>
    <row r="190">
      <c r="A190" s="15" t="n">
        <v>186</v>
      </c>
      <c r="B190" s="24" t="n"/>
      <c r="C190" s="25" t="n"/>
      <c r="D190" s="25" t="n"/>
      <c r="E190" s="25" t="n"/>
      <c r="F190" s="26">
        <f>IF(E190="","",IFERROR(VLOOKUP(E190,'Items'!$A$5:$C$32,3,FALSE),""))</f>
        <v/>
      </c>
      <c r="G190" s="25" t="n"/>
      <c r="H190" s="25" t="n"/>
      <c r="I190" s="25" t="n"/>
      <c r="J190" s="24" t="n"/>
      <c r="K190" s="26">
        <f>IF(B190="","",IF(J190="","Open","Fixed"))</f>
        <v/>
      </c>
      <c r="L190" s="27">
        <f>IF(B190="","",IF(J190="",TODAY()-B190,J190-B190))</f>
        <v/>
      </c>
      <c r="M190" s="25" t="n"/>
    </row>
    <row r="191">
      <c r="A191" s="15" t="n">
        <v>187</v>
      </c>
      <c r="B191" s="24" t="n"/>
      <c r="C191" s="25" t="n"/>
      <c r="D191" s="25" t="n"/>
      <c r="E191" s="25" t="n"/>
      <c r="F191" s="26">
        <f>IF(E191="","",IFERROR(VLOOKUP(E191,'Items'!$A$5:$C$32,3,FALSE),""))</f>
        <v/>
      </c>
      <c r="G191" s="25" t="n"/>
      <c r="H191" s="25" t="n"/>
      <c r="I191" s="25" t="n"/>
      <c r="J191" s="24" t="n"/>
      <c r="K191" s="26">
        <f>IF(B191="","",IF(J191="","Open","Fixed"))</f>
        <v/>
      </c>
      <c r="L191" s="27">
        <f>IF(B191="","",IF(J191="",TODAY()-B191,J191-B191))</f>
        <v/>
      </c>
      <c r="M191" s="25" t="n"/>
    </row>
    <row r="192">
      <c r="A192" s="15" t="n">
        <v>188</v>
      </c>
      <c r="B192" s="24" t="n"/>
      <c r="C192" s="25" t="n"/>
      <c r="D192" s="25" t="n"/>
      <c r="E192" s="25" t="n"/>
      <c r="F192" s="26">
        <f>IF(E192="","",IFERROR(VLOOKUP(E192,'Items'!$A$5:$C$32,3,FALSE),""))</f>
        <v/>
      </c>
      <c r="G192" s="25" t="n"/>
      <c r="H192" s="25" t="n"/>
      <c r="I192" s="25" t="n"/>
      <c r="J192" s="24" t="n"/>
      <c r="K192" s="26">
        <f>IF(B192="","",IF(J192="","Open","Fixed"))</f>
        <v/>
      </c>
      <c r="L192" s="27">
        <f>IF(B192="","",IF(J192="",TODAY()-B192,J192-B192))</f>
        <v/>
      </c>
      <c r="M192" s="25" t="n"/>
    </row>
    <row r="193">
      <c r="A193" s="15" t="n">
        <v>189</v>
      </c>
      <c r="B193" s="24" t="n"/>
      <c r="C193" s="25" t="n"/>
      <c r="D193" s="25" t="n"/>
      <c r="E193" s="25" t="n"/>
      <c r="F193" s="26">
        <f>IF(E193="","",IFERROR(VLOOKUP(E193,'Items'!$A$5:$C$32,3,FALSE),""))</f>
        <v/>
      </c>
      <c r="G193" s="25" t="n"/>
      <c r="H193" s="25" t="n"/>
      <c r="I193" s="25" t="n"/>
      <c r="J193" s="24" t="n"/>
      <c r="K193" s="26">
        <f>IF(B193="","",IF(J193="","Open","Fixed"))</f>
        <v/>
      </c>
      <c r="L193" s="27">
        <f>IF(B193="","",IF(J193="",TODAY()-B193,J193-B193))</f>
        <v/>
      </c>
      <c r="M193" s="25" t="n"/>
    </row>
    <row r="194">
      <c r="A194" s="15" t="n">
        <v>190</v>
      </c>
      <c r="B194" s="24" t="n"/>
      <c r="C194" s="25" t="n"/>
      <c r="D194" s="25" t="n"/>
      <c r="E194" s="25" t="n"/>
      <c r="F194" s="26">
        <f>IF(E194="","",IFERROR(VLOOKUP(E194,'Items'!$A$5:$C$32,3,FALSE),""))</f>
        <v/>
      </c>
      <c r="G194" s="25" t="n"/>
      <c r="H194" s="25" t="n"/>
      <c r="I194" s="25" t="n"/>
      <c r="J194" s="24" t="n"/>
      <c r="K194" s="26">
        <f>IF(B194="","",IF(J194="","Open","Fixed"))</f>
        <v/>
      </c>
      <c r="L194" s="27">
        <f>IF(B194="","",IF(J194="",TODAY()-B194,J194-B194))</f>
        <v/>
      </c>
      <c r="M194" s="25" t="n"/>
    </row>
    <row r="195">
      <c r="A195" s="15" t="n">
        <v>191</v>
      </c>
      <c r="B195" s="24" t="n"/>
      <c r="C195" s="25" t="n"/>
      <c r="D195" s="25" t="n"/>
      <c r="E195" s="25" t="n"/>
      <c r="F195" s="26">
        <f>IF(E195="","",IFERROR(VLOOKUP(E195,'Items'!$A$5:$C$32,3,FALSE),""))</f>
        <v/>
      </c>
      <c r="G195" s="25" t="n"/>
      <c r="H195" s="25" t="n"/>
      <c r="I195" s="25" t="n"/>
      <c r="J195" s="24" t="n"/>
      <c r="K195" s="26">
        <f>IF(B195="","",IF(J195="","Open","Fixed"))</f>
        <v/>
      </c>
      <c r="L195" s="27">
        <f>IF(B195="","",IF(J195="",TODAY()-B195,J195-B195))</f>
        <v/>
      </c>
      <c r="M195" s="25" t="n"/>
    </row>
    <row r="196">
      <c r="A196" s="15" t="n">
        <v>192</v>
      </c>
      <c r="B196" s="24" t="n"/>
      <c r="C196" s="25" t="n"/>
      <c r="D196" s="25" t="n"/>
      <c r="E196" s="25" t="n"/>
      <c r="F196" s="26">
        <f>IF(E196="","",IFERROR(VLOOKUP(E196,'Items'!$A$5:$C$32,3,FALSE),""))</f>
        <v/>
      </c>
      <c r="G196" s="25" t="n"/>
      <c r="H196" s="25" t="n"/>
      <c r="I196" s="25" t="n"/>
      <c r="J196" s="24" t="n"/>
      <c r="K196" s="26">
        <f>IF(B196="","",IF(J196="","Open","Fixed"))</f>
        <v/>
      </c>
      <c r="L196" s="27">
        <f>IF(B196="","",IF(J196="",TODAY()-B196,J196-B196))</f>
        <v/>
      </c>
      <c r="M196" s="25" t="n"/>
    </row>
    <row r="197">
      <c r="A197" s="15" t="n">
        <v>193</v>
      </c>
      <c r="B197" s="24" t="n"/>
      <c r="C197" s="25" t="n"/>
      <c r="D197" s="25" t="n"/>
      <c r="E197" s="25" t="n"/>
      <c r="F197" s="26">
        <f>IF(E197="","",IFERROR(VLOOKUP(E197,'Items'!$A$5:$C$32,3,FALSE),""))</f>
        <v/>
      </c>
      <c r="G197" s="25" t="n"/>
      <c r="H197" s="25" t="n"/>
      <c r="I197" s="25" t="n"/>
      <c r="J197" s="24" t="n"/>
      <c r="K197" s="26">
        <f>IF(B197="","",IF(J197="","Open","Fixed"))</f>
        <v/>
      </c>
      <c r="L197" s="27">
        <f>IF(B197="","",IF(J197="",TODAY()-B197,J197-B197))</f>
        <v/>
      </c>
      <c r="M197" s="25" t="n"/>
    </row>
    <row r="198">
      <c r="A198" s="15" t="n">
        <v>194</v>
      </c>
      <c r="B198" s="24" t="n"/>
      <c r="C198" s="25" t="n"/>
      <c r="D198" s="25" t="n"/>
      <c r="E198" s="25" t="n"/>
      <c r="F198" s="26">
        <f>IF(E198="","",IFERROR(VLOOKUP(E198,'Items'!$A$5:$C$32,3,FALSE),""))</f>
        <v/>
      </c>
      <c r="G198" s="25" t="n"/>
      <c r="H198" s="25" t="n"/>
      <c r="I198" s="25" t="n"/>
      <c r="J198" s="24" t="n"/>
      <c r="K198" s="26">
        <f>IF(B198="","",IF(J198="","Open","Fixed"))</f>
        <v/>
      </c>
      <c r="L198" s="27">
        <f>IF(B198="","",IF(J198="",TODAY()-B198,J198-B198))</f>
        <v/>
      </c>
      <c r="M198" s="25" t="n"/>
    </row>
    <row r="199">
      <c r="A199" s="15" t="n">
        <v>195</v>
      </c>
      <c r="B199" s="24" t="n"/>
      <c r="C199" s="25" t="n"/>
      <c r="D199" s="25" t="n"/>
      <c r="E199" s="25" t="n"/>
      <c r="F199" s="26">
        <f>IF(E199="","",IFERROR(VLOOKUP(E199,'Items'!$A$5:$C$32,3,FALSE),""))</f>
        <v/>
      </c>
      <c r="G199" s="25" t="n"/>
      <c r="H199" s="25" t="n"/>
      <c r="I199" s="25" t="n"/>
      <c r="J199" s="24" t="n"/>
      <c r="K199" s="26">
        <f>IF(B199="","",IF(J199="","Open","Fixed"))</f>
        <v/>
      </c>
      <c r="L199" s="27">
        <f>IF(B199="","",IF(J199="",TODAY()-B199,J199-B199))</f>
        <v/>
      </c>
      <c r="M199" s="25" t="n"/>
    </row>
    <row r="200">
      <c r="A200" s="15" t="n">
        <v>196</v>
      </c>
      <c r="B200" s="24" t="n"/>
      <c r="C200" s="25" t="n"/>
      <c r="D200" s="25" t="n"/>
      <c r="E200" s="25" t="n"/>
      <c r="F200" s="26">
        <f>IF(E200="","",IFERROR(VLOOKUP(E200,'Items'!$A$5:$C$32,3,FALSE),""))</f>
        <v/>
      </c>
      <c r="G200" s="25" t="n"/>
      <c r="H200" s="25" t="n"/>
      <c r="I200" s="25" t="n"/>
      <c r="J200" s="24" t="n"/>
      <c r="K200" s="26">
        <f>IF(B200="","",IF(J200="","Open","Fixed"))</f>
        <v/>
      </c>
      <c r="L200" s="27">
        <f>IF(B200="","",IF(J200="",TODAY()-B200,J200-B200))</f>
        <v/>
      </c>
      <c r="M200" s="25" t="n"/>
    </row>
    <row r="201">
      <c r="A201" s="15" t="n">
        <v>197</v>
      </c>
      <c r="B201" s="24" t="n"/>
      <c r="C201" s="25" t="n"/>
      <c r="D201" s="25" t="n"/>
      <c r="E201" s="25" t="n"/>
      <c r="F201" s="26">
        <f>IF(E201="","",IFERROR(VLOOKUP(E201,'Items'!$A$5:$C$32,3,FALSE),""))</f>
        <v/>
      </c>
      <c r="G201" s="25" t="n"/>
      <c r="H201" s="25" t="n"/>
      <c r="I201" s="25" t="n"/>
      <c r="J201" s="24" t="n"/>
      <c r="K201" s="26">
        <f>IF(B201="","",IF(J201="","Open","Fixed"))</f>
        <v/>
      </c>
      <c r="L201" s="27">
        <f>IF(B201="","",IF(J201="",TODAY()-B201,J201-B201))</f>
        <v/>
      </c>
      <c r="M201" s="25" t="n"/>
    </row>
    <row r="202">
      <c r="A202" s="15" t="n">
        <v>198</v>
      </c>
      <c r="B202" s="24" t="n"/>
      <c r="C202" s="25" t="n"/>
      <c r="D202" s="25" t="n"/>
      <c r="E202" s="25" t="n"/>
      <c r="F202" s="26">
        <f>IF(E202="","",IFERROR(VLOOKUP(E202,'Items'!$A$5:$C$32,3,FALSE),""))</f>
        <v/>
      </c>
      <c r="G202" s="25" t="n"/>
      <c r="H202" s="25" t="n"/>
      <c r="I202" s="25" t="n"/>
      <c r="J202" s="24" t="n"/>
      <c r="K202" s="26">
        <f>IF(B202="","",IF(J202="","Open","Fixed"))</f>
        <v/>
      </c>
      <c r="L202" s="27">
        <f>IF(B202="","",IF(J202="",TODAY()-B202,J202-B202))</f>
        <v/>
      </c>
      <c r="M202" s="25" t="n"/>
    </row>
    <row r="203">
      <c r="A203" s="15" t="n">
        <v>199</v>
      </c>
      <c r="B203" s="24" t="n"/>
      <c r="C203" s="25" t="n"/>
      <c r="D203" s="25" t="n"/>
      <c r="E203" s="25" t="n"/>
      <c r="F203" s="26">
        <f>IF(E203="","",IFERROR(VLOOKUP(E203,'Items'!$A$5:$C$32,3,FALSE),""))</f>
        <v/>
      </c>
      <c r="G203" s="25" t="n"/>
      <c r="H203" s="25" t="n"/>
      <c r="I203" s="25" t="n"/>
      <c r="J203" s="24" t="n"/>
      <c r="K203" s="26">
        <f>IF(B203="","",IF(J203="","Open","Fixed"))</f>
        <v/>
      </c>
      <c r="L203" s="27">
        <f>IF(B203="","",IF(J203="",TODAY()-B203,J203-B203))</f>
        <v/>
      </c>
      <c r="M203" s="25" t="n"/>
    </row>
    <row r="204">
      <c r="A204" s="15" t="n">
        <v>200</v>
      </c>
      <c r="B204" s="24" t="n"/>
      <c r="C204" s="25" t="n"/>
      <c r="D204" s="25" t="n"/>
      <c r="E204" s="25" t="n"/>
      <c r="F204" s="26">
        <f>IF(E204="","",IFERROR(VLOOKUP(E204,'Items'!$A$5:$C$32,3,FALSE),""))</f>
        <v/>
      </c>
      <c r="G204" s="25" t="n"/>
      <c r="H204" s="25" t="n"/>
      <c r="I204" s="25" t="n"/>
      <c r="J204" s="24" t="n"/>
      <c r="K204" s="26">
        <f>IF(B204="","",IF(J204="","Open","Fixed"))</f>
        <v/>
      </c>
      <c r="L204" s="27">
        <f>IF(B204="","",IF(J204="",TODAY()-B204,J204-B204))</f>
        <v/>
      </c>
      <c r="M204" s="25" t="n"/>
    </row>
  </sheetData>
  <mergeCells count="2">
    <mergeCell ref="A2:M2"/>
    <mergeCell ref="A1:M1"/>
  </mergeCells>
  <conditionalFormatting sqref="K5:K204">
    <cfRule type="expression" priority="1" dxfId="0" stopIfTrue="0">
      <formula>K5="Open"</formula>
    </cfRule>
    <cfRule type="expression" priority="2" dxfId="1" stopIfTrue="0">
      <formula>K5="Fixed"</formula>
    </cfRule>
  </conditionalFormatting>
  <dataValidations count="2">
    <dataValidation sqref="E5:E204" showDropDown="0" showInputMessage="0" showErrorMessage="1" allowBlank="1" errorTitle="Check the value" error="Use ✓, ✗ or –." type="list" errorStyle="warning">
      <formula1>L_ITEMNO</formula1>
    </dataValidation>
    <dataValidation sqref="H5:H204" showDropDown="0" showInputMessage="0" showErrorMessage="1" allowBlank="1" errorTitle="Check the value" error="Use ✓, ✗ or –." type="list" errorStyle="warning">
      <formula1>"Yes,No"</formula1>
    </dataValidation>
  </dataValidations>
  <pageMargins left="0.4" right="0.4" top="0.5" bottom="0.6" header="0.5" footer="0.5"/>
  <pageSetup orientation="landscape" paperSize="9" fitToHeight="0" fitToWidth="1"/>
  <headerFooter>
    <oddHeader/>
    <oddFooter>&amp;L&amp;8 CT Mobility · www.ct.ms&amp;R&amp;8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9AA5B1"/>
    <outlinePr summaryBelow="1" summaryRight="1"/>
    <pageSetUpPr fitToPage="1"/>
  </sheetPr>
  <dimension ref="A1:D32"/>
  <sheetViews>
    <sheetView rightToLeft="0" zoomScale="100"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70" customWidth="1" min="3" max="3"/>
    <col width="12" customWidth="1" min="4" max="4"/>
  </cols>
  <sheetData>
    <row r="1" ht="26" customHeight="1">
      <c r="A1" s="1" t="inlineStr">
        <is>
          <t>Daily vehicle inspection checklist (UAE)</t>
        </is>
      </c>
      <c r="B1" s="2" t="n"/>
      <c r="C1" s="2" t="n"/>
      <c r="D1" s="2" t="n"/>
    </row>
    <row r="2" ht="30" customHeight="1">
      <c r="A2" s="3" t="inlineStr">
        <is>
          <t>One sheet per vehicle per month. Each day before the first t   ·   CT Mobility · www.ct.ms</t>
        </is>
      </c>
    </row>
    <row r="4" ht="34" customHeight="1">
      <c r="A4" s="10" t="inlineStr">
        <is>
          <t>#</t>
        </is>
      </c>
      <c r="B4" s="10" t="inlineStr">
        <is>
          <t>Section</t>
        </is>
      </c>
      <c r="C4" s="10" t="inlineStr">
        <is>
          <t>Item</t>
        </is>
      </c>
      <c r="D4" s="10" t="inlineStr">
        <is>
          <t>Do not drive if defect</t>
        </is>
      </c>
    </row>
    <row r="5">
      <c r="A5" s="25" t="n">
        <v>1</v>
      </c>
      <c r="B5" s="25" t="inlineStr">
        <is>
          <t>A. Documents and driver</t>
        </is>
      </c>
      <c r="C5" s="25" t="inlineStr">
        <is>
          <t>Driving licence valid and with the driver</t>
        </is>
      </c>
      <c r="D5" s="18" t="inlineStr">
        <is>
          <t>!</t>
        </is>
      </c>
    </row>
    <row r="6">
      <c r="A6" s="25" t="n">
        <v>2</v>
      </c>
      <c r="B6" s="25" t="inlineStr">
        <is>
          <t>A. Documents and driver</t>
        </is>
      </c>
      <c r="C6" s="25" t="inlineStr">
        <is>
          <t>Mulkiya (vehicle registration) valid</t>
        </is>
      </c>
      <c r="D6" s="18" t="inlineStr">
        <is>
          <t>!</t>
        </is>
      </c>
    </row>
    <row r="7">
      <c r="A7" s="25" t="n">
        <v>3</v>
      </c>
      <c r="B7" s="25" t="inlineStr">
        <is>
          <t>A. Documents and driver</t>
        </is>
      </c>
      <c r="C7" s="25" t="inlineStr">
        <is>
          <t>Insurance valid</t>
        </is>
      </c>
      <c r="D7" s="18" t="inlineStr">
        <is>
          <t>!</t>
        </is>
      </c>
    </row>
    <row r="8">
      <c r="A8" s="25" t="n">
        <v>4</v>
      </c>
      <c r="B8" s="25" t="inlineStr">
        <is>
          <t>A. Documents and driver</t>
        </is>
      </c>
      <c r="C8" s="25" t="inlineStr">
        <is>
          <t>Salik tag on the windscreen, not damaged</t>
        </is>
      </c>
      <c r="D8" s="25" t="inlineStr"/>
    </row>
    <row r="9">
      <c r="A9" s="25" t="n">
        <v>5</v>
      </c>
      <c r="B9" s="25" t="inlineStr">
        <is>
          <t>A. Documents and driver</t>
        </is>
      </c>
      <c r="C9" s="25" t="inlineStr">
        <is>
          <t>Fuel card in the car</t>
        </is>
      </c>
      <c r="D9" s="25" t="inlineStr"/>
    </row>
    <row r="10">
      <c r="A10" s="25" t="n">
        <v>6</v>
      </c>
      <c r="B10" s="25" t="inlineStr">
        <is>
          <t>B. Outside the car (walk-around)</t>
        </is>
      </c>
      <c r="C10" s="25" t="inlineStr">
        <is>
          <t>No new damage to body, bumpers or mirrors since the last record</t>
        </is>
      </c>
      <c r="D10" s="25" t="inlineStr"/>
    </row>
    <row r="11">
      <c r="A11" s="25" t="n">
        <v>7</v>
      </c>
      <c r="B11" s="25" t="inlineStr">
        <is>
          <t>B. Outside the car (walk-around)</t>
        </is>
      </c>
      <c r="C11" s="25" t="inlineStr">
        <is>
          <t>Windscreen and windows: no cracks</t>
        </is>
      </c>
      <c r="D11" s="25" t="inlineStr"/>
    </row>
    <row r="12">
      <c r="A12" s="25" t="n">
        <v>8</v>
      </c>
      <c r="B12" s="25" t="inlineStr">
        <is>
          <t>B. Outside the car (walk-around)</t>
        </is>
      </c>
      <c r="C12" s="25" t="inlineStr">
        <is>
          <t>Headlights, rear lights, brake lights, indicators and hazard lights work</t>
        </is>
      </c>
      <c r="D12" s="18" t="inlineStr">
        <is>
          <t>!</t>
        </is>
      </c>
    </row>
    <row r="13">
      <c r="A13" s="25" t="n">
        <v>9</v>
      </c>
      <c r="B13" s="25" t="inlineStr">
        <is>
          <t>B. Outside the car (walk-around)</t>
        </is>
      </c>
      <c r="C13" s="25" t="inlineStr">
        <is>
          <t>Number plates clean, fixed and readable</t>
        </is>
      </c>
      <c r="D13" s="25" t="inlineStr"/>
    </row>
    <row r="14">
      <c r="A14" s="25" t="n">
        <v>10</v>
      </c>
      <c r="B14" s="25" t="inlineStr">
        <is>
          <t>B. Outside the car (walk-around)</t>
        </is>
      </c>
      <c r="C14" s="25" t="inlineStr">
        <is>
          <t>Wipers and washer fluid</t>
        </is>
      </c>
      <c r="D14" s="25" t="inlineStr"/>
    </row>
    <row r="15">
      <c r="A15" s="25" t="n">
        <v>11</v>
      </c>
      <c r="B15" s="25" t="inlineStr">
        <is>
          <t>B. Outside the car (walk-around)</t>
        </is>
      </c>
      <c r="C15" s="25" t="inlineStr">
        <is>
          <t>Tyres: pressure and tread OK, no cuts or bulges</t>
        </is>
      </c>
      <c r="D15" s="18" t="inlineStr">
        <is>
          <t>!</t>
        </is>
      </c>
    </row>
    <row r="16">
      <c r="A16" s="25" t="n">
        <v>12</v>
      </c>
      <c r="B16" s="25" t="inlineStr">
        <is>
          <t>B. Outside the car (walk-around)</t>
        </is>
      </c>
      <c r="C16" s="25" t="inlineStr">
        <is>
          <t>Tyre date code: tyres not expired</t>
        </is>
      </c>
      <c r="D16" s="18" t="inlineStr">
        <is>
          <t>!</t>
        </is>
      </c>
    </row>
    <row r="17">
      <c r="A17" s="25" t="n">
        <v>13</v>
      </c>
      <c r="B17" s="25" t="inlineStr">
        <is>
          <t>B. Outside the car (walk-around)</t>
        </is>
      </c>
      <c r="C17" s="25" t="inlineStr">
        <is>
          <t>Spare tyre or repair kit, and jack</t>
        </is>
      </c>
      <c r="D17" s="25" t="inlineStr"/>
    </row>
    <row r="18">
      <c r="A18" s="25" t="n">
        <v>14</v>
      </c>
      <c r="B18" s="25" t="inlineStr">
        <is>
          <t>B. Outside the car (walk-around)</t>
        </is>
      </c>
      <c r="C18" s="25" t="inlineStr">
        <is>
          <t>No fluid leaks under the car</t>
        </is>
      </c>
      <c r="D18" s="25" t="inlineStr"/>
    </row>
    <row r="19">
      <c r="A19" s="25" t="n">
        <v>15</v>
      </c>
      <c r="B19" s="25" t="inlineStr">
        <is>
          <t>C. Under the bonnet (engine cold)</t>
        </is>
      </c>
      <c r="C19" s="25" t="inlineStr">
        <is>
          <t>Engine oil level</t>
        </is>
      </c>
      <c r="D19" s="25" t="inlineStr"/>
    </row>
    <row r="20">
      <c r="A20" s="25" t="n">
        <v>16</v>
      </c>
      <c r="B20" s="25" t="inlineStr">
        <is>
          <t>C. Under the bonnet (engine cold)</t>
        </is>
      </c>
      <c r="C20" s="25" t="inlineStr">
        <is>
          <t>Coolant level</t>
        </is>
      </c>
      <c r="D20" s="25" t="inlineStr"/>
    </row>
    <row r="21">
      <c r="A21" s="25" t="n">
        <v>17</v>
      </c>
      <c r="B21" s="25" t="inlineStr">
        <is>
          <t>C. Under the bonnet (engine cold)</t>
        </is>
      </c>
      <c r="C21" s="25" t="inlineStr">
        <is>
          <t>Brake fluid level</t>
        </is>
      </c>
      <c r="D21" s="25" t="inlineStr"/>
    </row>
    <row r="22">
      <c r="A22" s="25" t="n">
        <v>18</v>
      </c>
      <c r="B22" s="25" t="inlineStr">
        <is>
          <t>D. Inside the car</t>
        </is>
      </c>
      <c r="C22" s="25" t="inlineStr">
        <is>
          <t>Seat belts work on all seats</t>
        </is>
      </c>
      <c r="D22" s="18" t="inlineStr">
        <is>
          <t>!</t>
        </is>
      </c>
    </row>
    <row r="23">
      <c r="A23" s="25" t="n">
        <v>19</v>
      </c>
      <c r="B23" s="25" t="inlineStr">
        <is>
          <t>D. Inside the car</t>
        </is>
      </c>
      <c r="C23" s="25" t="inlineStr">
        <is>
          <t>No warning lights on the dashboard after start</t>
        </is>
      </c>
      <c r="D23" s="18" t="inlineStr">
        <is>
          <t>!</t>
        </is>
      </c>
    </row>
    <row r="24">
      <c r="A24" s="25" t="n">
        <v>20</v>
      </c>
      <c r="B24" s="25" t="inlineStr">
        <is>
          <t>D. Inside the car</t>
        </is>
      </c>
      <c r="C24" s="25" t="inlineStr">
        <is>
          <t>Brakes and steering feel normal in the first metres</t>
        </is>
      </c>
      <c r="D24" s="18" t="inlineStr">
        <is>
          <t>!</t>
        </is>
      </c>
    </row>
    <row r="25">
      <c r="A25" s="25" t="n">
        <v>21</v>
      </c>
      <c r="B25" s="25" t="inlineStr">
        <is>
          <t>D. Inside the car</t>
        </is>
      </c>
      <c r="C25" s="25" t="inlineStr">
        <is>
          <t>Horn works</t>
        </is>
      </c>
      <c r="D25" s="25" t="inlineStr"/>
    </row>
    <row r="26">
      <c r="A26" s="25" t="n">
        <v>22</v>
      </c>
      <c r="B26" s="25" t="inlineStr">
        <is>
          <t>D. Inside the car</t>
        </is>
      </c>
      <c r="C26" s="25" t="inlineStr">
        <is>
          <t>Air conditioning cools</t>
        </is>
      </c>
      <c r="D26" s="25" t="inlineStr"/>
    </row>
    <row r="27">
      <c r="A27" s="25" t="n">
        <v>23</v>
      </c>
      <c r="B27" s="25" t="inlineStr">
        <is>
          <t>D. Inside the car</t>
        </is>
      </c>
      <c r="C27" s="25" t="inlineStr">
        <is>
          <t>Fuel or battery charge enough for the trip</t>
        </is>
      </c>
      <c r="D27" s="25" t="inlineStr"/>
    </row>
    <row r="28">
      <c r="A28" s="25" t="n">
        <v>24</v>
      </c>
      <c r="B28" s="25" t="inlineStr">
        <is>
          <t>D. Inside the car</t>
        </is>
      </c>
      <c r="C28" s="25" t="inlineStr">
        <is>
          <t>Cabin clean, no loose objects</t>
        </is>
      </c>
      <c r="D28" s="25" t="inlineStr"/>
    </row>
    <row r="29">
      <c r="A29" s="25" t="n">
        <v>25</v>
      </c>
      <c r="B29" s="25" t="inlineStr">
        <is>
          <t>E. Safety equipment</t>
        </is>
      </c>
      <c r="C29" s="25" t="inlineStr">
        <is>
          <t>Fire extinguisher in the car, gauge in the green, not expired</t>
        </is>
      </c>
      <c r="D29" s="25" t="inlineStr"/>
    </row>
    <row r="30">
      <c r="A30" s="25" t="n">
        <v>26</v>
      </c>
      <c r="B30" s="25" t="inlineStr">
        <is>
          <t>E. Safety equipment</t>
        </is>
      </c>
      <c r="C30" s="25" t="inlineStr">
        <is>
          <t>First aid kit</t>
        </is>
      </c>
      <c r="D30" s="25" t="inlineStr"/>
    </row>
    <row r="31">
      <c r="A31" s="25" t="n">
        <v>27</v>
      </c>
      <c r="B31" s="25" t="inlineStr">
        <is>
          <t>E. Safety equipment</t>
        </is>
      </c>
      <c r="C31" s="25" t="inlineStr">
        <is>
          <t>Warning triangle</t>
        </is>
      </c>
      <c r="D31" s="25" t="inlineStr"/>
    </row>
    <row r="32">
      <c r="A32" s="25" t="n">
        <v>28</v>
      </c>
      <c r="B32" s="25" t="inlineStr">
        <is>
          <t>E. Safety equipment</t>
        </is>
      </c>
      <c r="C32" s="25" t="inlineStr">
        <is>
          <t>Reflective vest (if your company policy requires it)</t>
        </is>
      </c>
      <c r="D32" s="25" t="inlineStr"/>
    </row>
  </sheetData>
  <mergeCells count="2">
    <mergeCell ref="A1:D1"/>
    <mergeCell ref="A2:D2"/>
  </mergeCells>
  <pageMargins left="0.4" right="0.4" top="0.5" bottom="0.6" header="0.5" footer="0.5"/>
  <pageSetup orientation="portrait" paperSize="9" fitToHeight="0" fitToWidth="1"/>
  <headerFooter>
    <oddHeader/>
    <oddFooter>&amp;L&amp;8 CT Mobility · www.ct.ms&amp;R&amp;8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CT Mobility</dc:creator>
  <dc:title xmlns:dc="http://purl.org/dc/elements/1.1/">Daily vehicle inspection checklist (UAE)</dc:title>
  <dc:description xmlns:dc="http://purl.org/dc/elements/1.1/">Free template by CT Mobility - www.ct.ms</dc:description>
  <dcterms:created xmlns:dcterms="http://purl.org/dc/terms/" xmlns:xsi="http://www.w3.org/2001/XMLSchema-instance" xsi:type="dcterms:W3CDTF">2026-10-16T13:29:24Z</dcterms:created>
  <dcterms:modified xmlns:dcterms="http://purl.org/dc/terms/" xmlns:xsi="http://www.w3.org/2001/XMLSchema-instance" xsi:type="dcterms:W3CDTF">2026-10-16T13:29:25Z</dcterms:modified>
  <cp:lastModifiedBy>CT Mobility</cp:lastModifiedBy>
</cp:coreProperties>
</file>